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3"/>
  </bookViews>
  <sheets>
    <sheet name="エントリリスト" sheetId="1" r:id="rId1"/>
    <sheet name="SS集計" sheetId="2" r:id="rId2"/>
    <sheet name="ラリー区間集計" sheetId="3" r:id="rId3"/>
    <sheet name="成績表" sheetId="4" r:id="rId4"/>
  </sheets>
  <definedNames/>
  <calcPr fullCalcOnLoad="1"/>
</workbook>
</file>

<file path=xl/sharedStrings.xml><?xml version="1.0" encoding="utf-8"?>
<sst xmlns="http://schemas.openxmlformats.org/spreadsheetml/2006/main" count="396" uniqueCount="259">
  <si>
    <t>クラス</t>
  </si>
  <si>
    <t>ドライバ</t>
  </si>
  <si>
    <t>ナビゲータ</t>
  </si>
  <si>
    <t>クラブ</t>
  </si>
  <si>
    <t>車名</t>
  </si>
  <si>
    <t>合計</t>
  </si>
  <si>
    <t>ペナルティ</t>
  </si>
  <si>
    <t>順位</t>
  </si>
  <si>
    <t>２St計</t>
  </si>
  <si>
    <t>1St計</t>
  </si>
  <si>
    <t>小計</t>
  </si>
  <si>
    <t>No.</t>
  </si>
  <si>
    <t>クラス</t>
  </si>
  <si>
    <t>2006年７月２２・２３日</t>
  </si>
  <si>
    <t>No.</t>
  </si>
  <si>
    <t>クラス</t>
  </si>
  <si>
    <t>SS1得点</t>
  </si>
  <si>
    <t>SS2得点</t>
  </si>
  <si>
    <t>SS3得点</t>
  </si>
  <si>
    <t>SS4得点</t>
  </si>
  <si>
    <t>SS5得点</t>
  </si>
  <si>
    <t>SS6得点</t>
  </si>
  <si>
    <t>1CP正解</t>
  </si>
  <si>
    <t>6CP正解</t>
  </si>
  <si>
    <t>9CP正解</t>
  </si>
  <si>
    <t>11CP正解</t>
  </si>
  <si>
    <t>16CP正解</t>
  </si>
  <si>
    <t>減点</t>
  </si>
  <si>
    <t>Dr</t>
  </si>
  <si>
    <t>Nv</t>
  </si>
  <si>
    <t>Dr計</t>
  </si>
  <si>
    <t>Nv計</t>
  </si>
  <si>
    <t>No</t>
  </si>
  <si>
    <t>2006年７月２２・２３日</t>
  </si>
  <si>
    <t>計時委員長</t>
  </si>
  <si>
    <t>審査委員長</t>
  </si>
  <si>
    <t>スタート時刻</t>
  </si>
  <si>
    <t>所要時間</t>
  </si>
  <si>
    <t>2CP</t>
  </si>
  <si>
    <t>3CP</t>
  </si>
  <si>
    <t>4CP</t>
  </si>
  <si>
    <t>5CP</t>
  </si>
  <si>
    <t>7CP</t>
  </si>
  <si>
    <t>8CP</t>
  </si>
  <si>
    <t>12CP</t>
  </si>
  <si>
    <t>13CP</t>
  </si>
  <si>
    <t>14CP</t>
  </si>
  <si>
    <t>15CP</t>
  </si>
  <si>
    <t>17CP</t>
  </si>
  <si>
    <t>18CP</t>
  </si>
  <si>
    <t>C</t>
  </si>
  <si>
    <t>堀川　竜二</t>
  </si>
  <si>
    <t>サンライズ</t>
  </si>
  <si>
    <t>愛媛</t>
  </si>
  <si>
    <t>池田　茂</t>
  </si>
  <si>
    <t>DCR</t>
  </si>
  <si>
    <t>北海道</t>
  </si>
  <si>
    <t>サンライズランサー6号</t>
  </si>
  <si>
    <t>白神　祥男</t>
  </si>
  <si>
    <t>岡山</t>
  </si>
  <si>
    <t>三宅　律子</t>
  </si>
  <si>
    <t>KYBアドバンシロヤギランサー</t>
  </si>
  <si>
    <t>B</t>
  </si>
  <si>
    <t>C</t>
  </si>
  <si>
    <t>上野　耕二</t>
  </si>
  <si>
    <t>AMC－AWA</t>
  </si>
  <si>
    <t>徳島</t>
  </si>
  <si>
    <t>鎌田　敏秀</t>
  </si>
  <si>
    <t>蜂須賀</t>
  </si>
  <si>
    <t>MS西村☆鬼神KAMINOランサー</t>
  </si>
  <si>
    <t>加藤　克也</t>
  </si>
  <si>
    <t>福山RC</t>
  </si>
  <si>
    <t>広島</t>
  </si>
  <si>
    <t>大谷　美紀雄</t>
  </si>
  <si>
    <t>MCCS</t>
  </si>
  <si>
    <t>山口</t>
  </si>
  <si>
    <t>パピモータースランサーⅧ・MSW</t>
  </si>
  <si>
    <t>宮本　政弘</t>
  </si>
  <si>
    <t>伊藤　洋幸</t>
  </si>
  <si>
    <t>RCH</t>
  </si>
  <si>
    <t>ボデーチューニング宮本・STI・GDB</t>
  </si>
  <si>
    <t>新家　雄嗣</t>
  </si>
  <si>
    <t>米内山　晃一</t>
  </si>
  <si>
    <t>MACC</t>
  </si>
  <si>
    <t>T-WorkガレージKnobランサー</t>
  </si>
  <si>
    <t>増田　清春</t>
  </si>
  <si>
    <t>RUNDAY</t>
  </si>
  <si>
    <t>島根</t>
  </si>
  <si>
    <t>長沢　和彦</t>
  </si>
  <si>
    <t>タイヤハウスKパルピットランサー</t>
  </si>
  <si>
    <t>松岡　竜也</t>
  </si>
  <si>
    <t>RAY</t>
  </si>
  <si>
    <t>井上　毅</t>
  </si>
  <si>
    <t>古曳　秀行</t>
  </si>
  <si>
    <t>古曳　夏葉</t>
  </si>
  <si>
    <t>ランサーエボリューション6</t>
  </si>
  <si>
    <t>A</t>
  </si>
  <si>
    <t>松井　繁往</t>
  </si>
  <si>
    <t>田代　啓之</t>
  </si>
  <si>
    <t>ベックワークス・ガレージKnobシビック</t>
  </si>
  <si>
    <t>冨谷　利幸</t>
  </si>
  <si>
    <t>CMSC香川</t>
  </si>
  <si>
    <t>和田　善明</t>
  </si>
  <si>
    <t>OWL</t>
  </si>
  <si>
    <t>香川</t>
  </si>
  <si>
    <t>白井自動車カーピカランドシビック</t>
  </si>
  <si>
    <t>松原　久</t>
  </si>
  <si>
    <t>JHRC－S</t>
  </si>
  <si>
    <t>香川　俊哉</t>
  </si>
  <si>
    <t>竹下　俊博</t>
  </si>
  <si>
    <t>西　隆司</t>
  </si>
  <si>
    <t>ACA</t>
  </si>
  <si>
    <t>岡田　誠</t>
  </si>
  <si>
    <t>滋賀</t>
  </si>
  <si>
    <t>福代酒店DLセリカ</t>
  </si>
  <si>
    <t>山岡　信雄</t>
  </si>
  <si>
    <t>T・S大分</t>
  </si>
  <si>
    <t>大分</t>
  </si>
  <si>
    <t>森　正信</t>
  </si>
  <si>
    <t>KOC</t>
  </si>
  <si>
    <t>福岡</t>
  </si>
  <si>
    <t>アトリエ921☆大川ボデー☆アスティ</t>
  </si>
  <si>
    <t>細川　勝司</t>
  </si>
  <si>
    <t>武田　友己</t>
  </si>
  <si>
    <t>車屋セリカ</t>
  </si>
  <si>
    <t>黒木　陽介</t>
  </si>
  <si>
    <t>チーム玉藻</t>
  </si>
  <si>
    <t>三井　健司</t>
  </si>
  <si>
    <t>DL・KYB・GDKレビンSPL</t>
  </si>
  <si>
    <t>渡部　祥貴</t>
  </si>
  <si>
    <t>山崎　智城</t>
  </si>
  <si>
    <t>ヨシタカミラージュ</t>
  </si>
  <si>
    <t>金子　秦淳</t>
  </si>
  <si>
    <t>リバージュ</t>
  </si>
  <si>
    <t>岡　政人</t>
  </si>
  <si>
    <t>Rスポーツ・KYB・NGK・インテグラ</t>
  </si>
  <si>
    <t>平田　眞一</t>
  </si>
  <si>
    <t>車屋・ドリーム・ミラージュ</t>
  </si>
  <si>
    <t>日景生コン.BarWRC.RAYランサー</t>
  </si>
  <si>
    <t>岡田　健治</t>
  </si>
  <si>
    <t>泉谷　一夫</t>
  </si>
  <si>
    <t>SAS、MSトモナリredEK9</t>
  </si>
  <si>
    <t>大田　悟</t>
  </si>
  <si>
    <t>大橋　正典</t>
  </si>
  <si>
    <t>TEAM　FINALIST</t>
  </si>
  <si>
    <t>京都</t>
  </si>
  <si>
    <t>Garage-O田ミラージュ2006</t>
  </si>
  <si>
    <t>野村　浩司</t>
  </si>
  <si>
    <t>横山　英治</t>
  </si>
  <si>
    <t>Rベア裁判員制度がはじまりますレビン</t>
  </si>
  <si>
    <t>白形　利文</t>
  </si>
  <si>
    <t>SAC</t>
  </si>
  <si>
    <t>久保田　毅</t>
  </si>
  <si>
    <t>IRW岩見自動車ミラージュ</t>
  </si>
  <si>
    <t>SAC</t>
  </si>
  <si>
    <t>MAC</t>
  </si>
  <si>
    <t>松本　勝美</t>
  </si>
  <si>
    <t>高知</t>
  </si>
  <si>
    <t>梶山　剛</t>
  </si>
  <si>
    <t>RスポーツSPLミラージュ</t>
  </si>
  <si>
    <t>愛媛</t>
  </si>
  <si>
    <t>芳谷　巧</t>
  </si>
  <si>
    <t>三井　崇裕</t>
  </si>
  <si>
    <t>シビック</t>
  </si>
  <si>
    <t>前田　玲</t>
  </si>
  <si>
    <t>平松　浩行</t>
  </si>
  <si>
    <t>がんばれ♪ミラージュ</t>
  </si>
  <si>
    <t>藤井　博樹</t>
  </si>
  <si>
    <t>AS木村・藤井車工房・FLEX・ランサー</t>
  </si>
  <si>
    <t>FC</t>
  </si>
  <si>
    <t>作田　拓大</t>
  </si>
  <si>
    <t>吉田　ゆき</t>
  </si>
  <si>
    <t>CCM</t>
  </si>
  <si>
    <t>FRCランサー3号</t>
  </si>
  <si>
    <t>山口　英明</t>
  </si>
  <si>
    <t>谷　正史</t>
  </si>
  <si>
    <t>SKMC</t>
  </si>
  <si>
    <t>武智　秦宏</t>
  </si>
  <si>
    <t>MONKEY</t>
  </si>
  <si>
    <t>武政　重夫</t>
  </si>
  <si>
    <t>おサルのインプレッサ</t>
  </si>
  <si>
    <t>山下　康彦</t>
  </si>
  <si>
    <t>山田　美佐代</t>
  </si>
  <si>
    <t>ランサーエボⅦ</t>
  </si>
  <si>
    <t>日高　隆紀</t>
  </si>
  <si>
    <t>室下　英康</t>
  </si>
  <si>
    <t>INDY</t>
  </si>
  <si>
    <t>安藤　恭平</t>
  </si>
  <si>
    <t>原野　雅子</t>
  </si>
  <si>
    <t>チェリッシュ</t>
  </si>
  <si>
    <t>ストーリアあんどう</t>
  </si>
  <si>
    <t>清水　順司</t>
  </si>
  <si>
    <t>岡田　哲弥</t>
  </si>
  <si>
    <t>SASアドバンHLすとーりあ</t>
  </si>
  <si>
    <t>速水　直樹</t>
  </si>
  <si>
    <t>佐川　俊二</t>
  </si>
  <si>
    <t>リバージュアルトワークスあ～る</t>
  </si>
  <si>
    <t>No.</t>
  </si>
  <si>
    <t>クラス</t>
  </si>
  <si>
    <t>クラブ</t>
  </si>
  <si>
    <t>C</t>
  </si>
  <si>
    <t>B</t>
  </si>
  <si>
    <t>MAC</t>
  </si>
  <si>
    <t>B</t>
  </si>
  <si>
    <t>FC</t>
  </si>
  <si>
    <t>A</t>
  </si>
  <si>
    <t>　'06　CMSCダイヤスターラリー　エントリーリスト　　　　　　　　</t>
  </si>
  <si>
    <t>SIROYAGI</t>
  </si>
  <si>
    <t>岸本　收正</t>
  </si>
  <si>
    <t>ﾌﾞﾗｲｱﾝ ｳｪﾝﾃﾞｨ</t>
  </si>
  <si>
    <t>松山オートクラブ　インテグラ</t>
  </si>
  <si>
    <t>B</t>
  </si>
  <si>
    <t>MAC</t>
  </si>
  <si>
    <t>MRS BPF セイレイランサー63</t>
  </si>
  <si>
    <t>ACA　BS　ストーリア</t>
  </si>
  <si>
    <t>時刻</t>
  </si>
  <si>
    <t>JMRC中国・四国ラリーシリーズ第３戦</t>
  </si>
  <si>
    <t/>
  </si>
  <si>
    <t>DCR</t>
  </si>
  <si>
    <t>R・B</t>
  </si>
  <si>
    <t>R・B</t>
  </si>
  <si>
    <t>ドライバ-</t>
  </si>
  <si>
    <t>ナビゲ-タ-</t>
  </si>
  <si>
    <t>住所</t>
  </si>
  <si>
    <t>競技長</t>
  </si>
  <si>
    <t>10cp</t>
  </si>
  <si>
    <t>11cp</t>
  </si>
  <si>
    <t>12cp</t>
  </si>
  <si>
    <t>13cp</t>
  </si>
  <si>
    <t>14cp</t>
  </si>
  <si>
    <t>15cp</t>
  </si>
  <si>
    <t>16cp</t>
  </si>
  <si>
    <t>17cp</t>
  </si>
  <si>
    <t>18cp</t>
  </si>
  <si>
    <t>1cp</t>
  </si>
  <si>
    <t>2cp</t>
  </si>
  <si>
    <t>3cp</t>
  </si>
  <si>
    <t>4cp</t>
  </si>
  <si>
    <t>5cp</t>
  </si>
  <si>
    <t>6cp</t>
  </si>
  <si>
    <t>7cp</t>
  </si>
  <si>
    <t>8cp</t>
  </si>
  <si>
    <t>9cp</t>
  </si>
  <si>
    <t>MAC</t>
  </si>
  <si>
    <t>MACC</t>
  </si>
  <si>
    <t>プロショップ,オガタ。FLEX。ブーンX4</t>
  </si>
  <si>
    <t>分計用</t>
  </si>
  <si>
    <t>1CPカード</t>
  </si>
  <si>
    <t>5CP</t>
  </si>
  <si>
    <t>6CPカード</t>
  </si>
  <si>
    <t>8CP</t>
  </si>
  <si>
    <t>9CPカード</t>
  </si>
  <si>
    <t>10CP</t>
  </si>
  <si>
    <t>11CPカード</t>
  </si>
  <si>
    <t>15CP</t>
  </si>
  <si>
    <t>16CPカード</t>
  </si>
  <si>
    <t xml:space="preserve">        </t>
  </si>
  <si>
    <t>R</t>
  </si>
  <si>
    <t>吉川　直毅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</si>
</sst>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6" fontId="5" fillId="0" borderId="1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21" fontId="5" fillId="0" borderId="18" xfId="0" applyNumberFormat="1" applyFont="1" applyBorder="1" applyAlignment="1" applyProtection="1">
      <alignment horizontal="center"/>
      <protection locked="0"/>
    </xf>
    <xf numFmtId="176" fontId="5" fillId="0" borderId="0" xfId="0" applyNumberFormat="1" applyFont="1" applyBorder="1" applyAlignment="1">
      <alignment horizontal="center"/>
    </xf>
    <xf numFmtId="176" fontId="5" fillId="0" borderId="21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6" fontId="5" fillId="0" borderId="0" xfId="0" applyNumberFormat="1" applyFont="1" applyBorder="1" applyAlignment="1" applyProtection="1">
      <alignment horizontal="center"/>
      <protection/>
    </xf>
    <xf numFmtId="176" fontId="5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21" fontId="5" fillId="0" borderId="26" xfId="0" applyNumberFormat="1" applyFont="1" applyBorder="1" applyAlignment="1" applyProtection="1">
      <alignment horizontal="center"/>
      <protection locked="0"/>
    </xf>
    <xf numFmtId="176" fontId="5" fillId="0" borderId="27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9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26" xfId="0" applyBorder="1" applyAlignment="1">
      <alignment/>
    </xf>
    <xf numFmtId="21" fontId="5" fillId="0" borderId="18" xfId="0" applyNumberFormat="1" applyFont="1" applyBorder="1" applyAlignment="1" applyProtection="1">
      <alignment horizontal="center"/>
      <protection/>
    </xf>
    <xf numFmtId="21" fontId="5" fillId="0" borderId="26" xfId="0" applyNumberFormat="1" applyFont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7" fillId="0" borderId="9" xfId="15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16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6" xfId="0" applyFont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1" fontId="8" fillId="0" borderId="18" xfId="0" applyNumberFormat="1" applyFont="1" applyBorder="1" applyAlignment="1">
      <alignment horizontal="center"/>
    </xf>
    <xf numFmtId="21" fontId="8" fillId="0" borderId="18" xfId="0" applyNumberFormat="1" applyFont="1" applyBorder="1" applyAlignment="1" applyProtection="1">
      <alignment horizontal="center"/>
      <protection/>
    </xf>
    <xf numFmtId="21" fontId="8" fillId="0" borderId="18" xfId="0" applyNumberFormat="1" applyFont="1" applyBorder="1" applyAlignment="1" applyProtection="1">
      <alignment horizontal="center"/>
      <protection locked="0"/>
    </xf>
    <xf numFmtId="0" fontId="8" fillId="0" borderId="18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21" fontId="8" fillId="0" borderId="21" xfId="0" applyNumberFormat="1" applyFont="1" applyBorder="1" applyAlignment="1" applyProtection="1">
      <alignment horizontal="center"/>
      <protection/>
    </xf>
    <xf numFmtId="21" fontId="8" fillId="0" borderId="21" xfId="0" applyNumberFormat="1" applyFont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21" fontId="8" fillId="0" borderId="26" xfId="0" applyNumberFormat="1" applyFont="1" applyBorder="1" applyAlignment="1">
      <alignment horizontal="center"/>
    </xf>
    <xf numFmtId="21" fontId="8" fillId="0" borderId="26" xfId="0" applyNumberFormat="1" applyFont="1" applyBorder="1" applyAlignment="1" applyProtection="1">
      <alignment horizontal="center"/>
      <protection/>
    </xf>
    <xf numFmtId="21" fontId="8" fillId="0" borderId="26" xfId="0" applyNumberFormat="1" applyFont="1" applyBorder="1" applyAlignment="1" applyProtection="1">
      <alignment horizontal="center"/>
      <protection locked="0"/>
    </xf>
    <xf numFmtId="0" fontId="8" fillId="0" borderId="26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21" fontId="8" fillId="0" borderId="38" xfId="0" applyNumberFormat="1" applyFont="1" applyBorder="1" applyAlignment="1">
      <alignment horizontal="center"/>
    </xf>
    <xf numFmtId="21" fontId="8" fillId="0" borderId="27" xfId="0" applyNumberFormat="1" applyFont="1" applyBorder="1" applyAlignment="1" applyProtection="1">
      <alignment horizontal="center"/>
      <protection/>
    </xf>
    <xf numFmtId="21" fontId="8" fillId="0" borderId="27" xfId="0" applyNumberFormat="1" applyFont="1" applyBorder="1" applyAlignment="1" applyProtection="1">
      <alignment horizontal="center"/>
      <protection locked="0"/>
    </xf>
    <xf numFmtId="0" fontId="8" fillId="0" borderId="27" xfId="0" applyNumberFormat="1" applyFont="1" applyFill="1" applyBorder="1" applyAlignment="1">
      <alignment horizontal="center"/>
    </xf>
    <xf numFmtId="0" fontId="8" fillId="0" borderId="28" xfId="0" applyNumberFormat="1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20" fontId="8" fillId="0" borderId="0" xfId="0" applyNumberFormat="1" applyFont="1" applyAlignment="1">
      <alignment/>
    </xf>
    <xf numFmtId="0" fontId="0" fillId="0" borderId="3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7" fillId="0" borderId="52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/>
    </xf>
    <xf numFmtId="0" fontId="7" fillId="0" borderId="56" xfId="0" applyNumberFormat="1" applyFont="1" applyBorder="1" applyAlignment="1">
      <alignment horizontal="center" vertical="center"/>
    </xf>
    <xf numFmtId="0" fontId="7" fillId="0" borderId="58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9" fillId="0" borderId="0" xfId="0" applyNumberFormat="1" applyFont="1" applyAlignment="1" quotePrefix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0</xdr:row>
      <xdr:rowOff>66675</xdr:rowOff>
    </xdr:from>
    <xdr:to>
      <xdr:col>29</xdr:col>
      <xdr:colOff>47625</xdr:colOff>
      <xdr:row>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810500" y="66675"/>
          <a:ext cx="362902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'06 CMSCダイヤスターラリー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47"/>
  <sheetViews>
    <sheetView workbookViewId="0" topLeftCell="A1">
      <selection activeCell="C3" sqref="C3"/>
    </sheetView>
  </sheetViews>
  <sheetFormatPr defaultColWidth="9.00390625" defaultRowHeight="13.5"/>
  <cols>
    <col min="1" max="1" width="3.00390625" style="0" customWidth="1"/>
    <col min="2" max="2" width="5.00390625" style="0" customWidth="1"/>
    <col min="3" max="4" width="12.125" style="0" customWidth="1"/>
    <col min="5" max="5" width="5.00390625" style="0" customWidth="1"/>
    <col min="6" max="7" width="12.125" style="0" customWidth="1"/>
    <col min="8" max="8" width="5.00390625" style="0" customWidth="1"/>
    <col min="9" max="9" width="28.625" style="0" customWidth="1"/>
  </cols>
  <sheetData>
    <row r="1" ht="13.5">
      <c r="I1" s="2" t="s">
        <v>13</v>
      </c>
    </row>
    <row r="2" spans="1:9" ht="28.5" customHeight="1" thickBot="1">
      <c r="A2" s="185" t="s">
        <v>206</v>
      </c>
      <c r="B2" s="185"/>
      <c r="C2" s="185"/>
      <c r="D2" s="185"/>
      <c r="E2" s="185"/>
      <c r="F2" s="185"/>
      <c r="G2" s="185"/>
      <c r="H2" s="185"/>
      <c r="I2" s="185"/>
    </row>
    <row r="3" spans="1:9" s="89" customFormat="1" ht="18" customHeight="1" thickBot="1">
      <c r="A3" s="86" t="s">
        <v>197</v>
      </c>
      <c r="B3" s="87" t="s">
        <v>198</v>
      </c>
      <c r="C3" s="87" t="s">
        <v>221</v>
      </c>
      <c r="D3" s="87" t="s">
        <v>199</v>
      </c>
      <c r="E3" s="87" t="s">
        <v>223</v>
      </c>
      <c r="F3" s="87" t="s">
        <v>222</v>
      </c>
      <c r="G3" s="87" t="s">
        <v>199</v>
      </c>
      <c r="H3" s="87" t="s">
        <v>223</v>
      </c>
      <c r="I3" s="88" t="s">
        <v>4</v>
      </c>
    </row>
    <row r="4" spans="1:9" s="94" customFormat="1" ht="18" customHeight="1" thickTop="1">
      <c r="A4" s="90">
        <v>1</v>
      </c>
      <c r="B4" s="91" t="s">
        <v>50</v>
      </c>
      <c r="C4" s="92" t="s">
        <v>51</v>
      </c>
      <c r="D4" s="91" t="s">
        <v>52</v>
      </c>
      <c r="E4" s="91" t="s">
        <v>53</v>
      </c>
      <c r="F4" s="91" t="s">
        <v>54</v>
      </c>
      <c r="G4" s="91" t="s">
        <v>55</v>
      </c>
      <c r="H4" s="91" t="s">
        <v>56</v>
      </c>
      <c r="I4" s="93" t="s">
        <v>57</v>
      </c>
    </row>
    <row r="5" spans="1:9" s="94" customFormat="1" ht="18" customHeight="1">
      <c r="A5" s="95">
        <v>2</v>
      </c>
      <c r="B5" s="96" t="s">
        <v>63</v>
      </c>
      <c r="C5" s="96" t="s">
        <v>58</v>
      </c>
      <c r="D5" s="96" t="s">
        <v>207</v>
      </c>
      <c r="E5" s="96" t="s">
        <v>59</v>
      </c>
      <c r="F5" s="96" t="s">
        <v>60</v>
      </c>
      <c r="G5" s="96" t="s">
        <v>207</v>
      </c>
      <c r="H5" s="96" t="s">
        <v>59</v>
      </c>
      <c r="I5" s="97" t="s">
        <v>61</v>
      </c>
    </row>
    <row r="6" spans="1:9" s="94" customFormat="1" ht="18" customHeight="1">
      <c r="A6" s="95">
        <v>3</v>
      </c>
      <c r="B6" s="96" t="s">
        <v>63</v>
      </c>
      <c r="C6" s="96" t="s">
        <v>64</v>
      </c>
      <c r="D6" s="96" t="s">
        <v>65</v>
      </c>
      <c r="E6" s="96" t="s">
        <v>66</v>
      </c>
      <c r="F6" s="96" t="s">
        <v>67</v>
      </c>
      <c r="G6" s="96" t="s">
        <v>68</v>
      </c>
      <c r="H6" s="96" t="s">
        <v>66</v>
      </c>
      <c r="I6" s="97" t="s">
        <v>69</v>
      </c>
    </row>
    <row r="7" spans="1:9" s="94" customFormat="1" ht="18" customHeight="1">
      <c r="A7" s="90">
        <v>4</v>
      </c>
      <c r="B7" s="96" t="s">
        <v>63</v>
      </c>
      <c r="C7" s="96" t="s">
        <v>70</v>
      </c>
      <c r="D7" s="96" t="s">
        <v>71</v>
      </c>
      <c r="E7" s="96" t="s">
        <v>72</v>
      </c>
      <c r="F7" s="96" t="s">
        <v>73</v>
      </c>
      <c r="G7" s="96" t="s">
        <v>74</v>
      </c>
      <c r="H7" s="96" t="s">
        <v>75</v>
      </c>
      <c r="I7" s="97" t="s">
        <v>76</v>
      </c>
    </row>
    <row r="8" spans="1:9" s="94" customFormat="1" ht="18" customHeight="1">
      <c r="A8" s="95">
        <v>5</v>
      </c>
      <c r="B8" s="96" t="s">
        <v>63</v>
      </c>
      <c r="C8" s="96" t="s">
        <v>77</v>
      </c>
      <c r="D8" s="96" t="s">
        <v>154</v>
      </c>
      <c r="E8" s="96" t="s">
        <v>53</v>
      </c>
      <c r="F8" s="96" t="s">
        <v>78</v>
      </c>
      <c r="G8" s="96" t="s">
        <v>79</v>
      </c>
      <c r="H8" s="96" t="s">
        <v>72</v>
      </c>
      <c r="I8" s="97" t="s">
        <v>80</v>
      </c>
    </row>
    <row r="9" spans="1:9" s="94" customFormat="1" ht="18" customHeight="1">
      <c r="A9" s="95">
        <v>6</v>
      </c>
      <c r="B9" s="96" t="s">
        <v>63</v>
      </c>
      <c r="C9" s="96" t="s">
        <v>81</v>
      </c>
      <c r="D9" s="96" t="s">
        <v>79</v>
      </c>
      <c r="E9" s="96" t="s">
        <v>72</v>
      </c>
      <c r="F9" s="96" t="s">
        <v>82</v>
      </c>
      <c r="G9" s="96" t="s">
        <v>83</v>
      </c>
      <c r="H9" s="96" t="s">
        <v>72</v>
      </c>
      <c r="I9" s="97" t="s">
        <v>84</v>
      </c>
    </row>
    <row r="10" spans="1:9" s="94" customFormat="1" ht="18" customHeight="1">
      <c r="A10" s="90">
        <v>7</v>
      </c>
      <c r="B10" s="96" t="s">
        <v>63</v>
      </c>
      <c r="C10" s="96" t="s">
        <v>85</v>
      </c>
      <c r="D10" s="96" t="s">
        <v>86</v>
      </c>
      <c r="E10" s="96" t="s">
        <v>87</v>
      </c>
      <c r="F10" s="96" t="s">
        <v>88</v>
      </c>
      <c r="G10" s="96" t="s">
        <v>86</v>
      </c>
      <c r="H10" s="96" t="s">
        <v>87</v>
      </c>
      <c r="I10" s="97" t="s">
        <v>89</v>
      </c>
    </row>
    <row r="11" spans="1:9" s="94" customFormat="1" ht="18" customHeight="1">
      <c r="A11" s="95">
        <v>8</v>
      </c>
      <c r="B11" s="96" t="s">
        <v>63</v>
      </c>
      <c r="C11" s="96" t="s">
        <v>90</v>
      </c>
      <c r="D11" s="96" t="s">
        <v>91</v>
      </c>
      <c r="E11" s="96" t="s">
        <v>53</v>
      </c>
      <c r="F11" s="96" t="s">
        <v>92</v>
      </c>
      <c r="G11" s="96" t="s">
        <v>218</v>
      </c>
      <c r="H11" s="96" t="s">
        <v>53</v>
      </c>
      <c r="I11" s="97" t="s">
        <v>138</v>
      </c>
    </row>
    <row r="12" spans="1:9" s="94" customFormat="1" ht="18" customHeight="1" thickBot="1">
      <c r="A12" s="98">
        <v>9</v>
      </c>
      <c r="B12" s="99" t="s">
        <v>200</v>
      </c>
      <c r="C12" s="99" t="s">
        <v>93</v>
      </c>
      <c r="D12" s="99" t="s">
        <v>86</v>
      </c>
      <c r="E12" s="99" t="s">
        <v>87</v>
      </c>
      <c r="F12" s="99" t="s">
        <v>94</v>
      </c>
      <c r="G12" s="99"/>
      <c r="H12" s="99" t="s">
        <v>87</v>
      </c>
      <c r="I12" s="100" t="s">
        <v>95</v>
      </c>
    </row>
    <row r="13" spans="1:9" s="94" customFormat="1" ht="18" customHeight="1">
      <c r="A13" s="90">
        <v>10</v>
      </c>
      <c r="B13" s="91" t="s">
        <v>201</v>
      </c>
      <c r="C13" s="91" t="s">
        <v>97</v>
      </c>
      <c r="D13" s="91" t="s">
        <v>79</v>
      </c>
      <c r="E13" s="91" t="s">
        <v>72</v>
      </c>
      <c r="F13" s="91" t="s">
        <v>98</v>
      </c>
      <c r="G13" s="91" t="s">
        <v>243</v>
      </c>
      <c r="H13" s="91" t="s">
        <v>59</v>
      </c>
      <c r="I13" s="93" t="s">
        <v>99</v>
      </c>
    </row>
    <row r="14" spans="1:9" s="94" customFormat="1" ht="18" customHeight="1">
      <c r="A14" s="95">
        <v>11</v>
      </c>
      <c r="B14" s="96" t="s">
        <v>201</v>
      </c>
      <c r="C14" s="96" t="s">
        <v>100</v>
      </c>
      <c r="D14" s="96" t="s">
        <v>101</v>
      </c>
      <c r="E14" s="96" t="s">
        <v>59</v>
      </c>
      <c r="F14" s="96" t="s">
        <v>102</v>
      </c>
      <c r="G14" s="96" t="s">
        <v>103</v>
      </c>
      <c r="H14" s="96" t="s">
        <v>104</v>
      </c>
      <c r="I14" s="97" t="s">
        <v>105</v>
      </c>
    </row>
    <row r="15" spans="1:9" s="94" customFormat="1" ht="18" customHeight="1">
      <c r="A15" s="95">
        <v>12</v>
      </c>
      <c r="B15" s="96" t="s">
        <v>201</v>
      </c>
      <c r="C15" s="96" t="s">
        <v>106</v>
      </c>
      <c r="D15" s="96" t="s">
        <v>107</v>
      </c>
      <c r="E15" s="96" t="s">
        <v>104</v>
      </c>
      <c r="F15" s="96" t="s">
        <v>108</v>
      </c>
      <c r="G15" s="96" t="s">
        <v>107</v>
      </c>
      <c r="H15" s="96" t="s">
        <v>104</v>
      </c>
      <c r="I15" s="97" t="s">
        <v>245</v>
      </c>
    </row>
    <row r="16" spans="1:9" s="94" customFormat="1" ht="18" customHeight="1">
      <c r="A16" s="90">
        <v>13</v>
      </c>
      <c r="B16" s="96" t="s">
        <v>201</v>
      </c>
      <c r="C16" s="96" t="s">
        <v>109</v>
      </c>
      <c r="D16" s="96" t="s">
        <v>202</v>
      </c>
      <c r="E16" s="96" t="s">
        <v>53</v>
      </c>
      <c r="F16" s="96" t="s">
        <v>209</v>
      </c>
      <c r="G16" s="96" t="s">
        <v>243</v>
      </c>
      <c r="H16" s="96" t="s">
        <v>53</v>
      </c>
      <c r="I16" s="97" t="s">
        <v>210</v>
      </c>
    </row>
    <row r="17" spans="1:9" s="94" customFormat="1" ht="18" customHeight="1">
      <c r="A17" s="95">
        <v>14</v>
      </c>
      <c r="B17" s="96" t="s">
        <v>201</v>
      </c>
      <c r="C17" s="96" t="s">
        <v>110</v>
      </c>
      <c r="D17" s="96" t="s">
        <v>111</v>
      </c>
      <c r="E17" s="96" t="s">
        <v>72</v>
      </c>
      <c r="F17" s="96" t="s">
        <v>112</v>
      </c>
      <c r="G17" s="96"/>
      <c r="H17" s="96" t="s">
        <v>113</v>
      </c>
      <c r="I17" s="97" t="s">
        <v>114</v>
      </c>
    </row>
    <row r="18" spans="1:9" s="94" customFormat="1" ht="18" customHeight="1">
      <c r="A18" s="95">
        <v>15</v>
      </c>
      <c r="B18" s="96" t="s">
        <v>201</v>
      </c>
      <c r="C18" s="96" t="s">
        <v>115</v>
      </c>
      <c r="D18" s="96" t="s">
        <v>116</v>
      </c>
      <c r="E18" s="96" t="s">
        <v>117</v>
      </c>
      <c r="F18" s="96" t="s">
        <v>118</v>
      </c>
      <c r="G18" s="96" t="s">
        <v>119</v>
      </c>
      <c r="H18" s="96" t="s">
        <v>120</v>
      </c>
      <c r="I18" s="97" t="s">
        <v>121</v>
      </c>
    </row>
    <row r="19" spans="1:9" s="94" customFormat="1" ht="18" customHeight="1">
      <c r="A19" s="90">
        <v>16</v>
      </c>
      <c r="B19" s="96" t="s">
        <v>201</v>
      </c>
      <c r="C19" s="96" t="s">
        <v>122</v>
      </c>
      <c r="D19" s="96" t="s">
        <v>71</v>
      </c>
      <c r="E19" s="96" t="s">
        <v>72</v>
      </c>
      <c r="F19" s="96" t="s">
        <v>123</v>
      </c>
      <c r="G19" s="96" t="s">
        <v>71</v>
      </c>
      <c r="H19" s="96" t="s">
        <v>72</v>
      </c>
      <c r="I19" s="97" t="s">
        <v>124</v>
      </c>
    </row>
    <row r="20" spans="1:9" s="94" customFormat="1" ht="18" customHeight="1">
      <c r="A20" s="95">
        <v>17</v>
      </c>
      <c r="B20" s="96" t="s">
        <v>201</v>
      </c>
      <c r="C20" s="96" t="s">
        <v>125</v>
      </c>
      <c r="D20" s="96" t="s">
        <v>126</v>
      </c>
      <c r="E20" s="96" t="s">
        <v>104</v>
      </c>
      <c r="F20" s="96" t="s">
        <v>127</v>
      </c>
      <c r="G20" s="96"/>
      <c r="H20" s="96" t="s">
        <v>104</v>
      </c>
      <c r="I20" s="97" t="s">
        <v>128</v>
      </c>
    </row>
    <row r="21" spans="1:9" s="94" customFormat="1" ht="18" customHeight="1">
      <c r="A21" s="95">
        <v>18</v>
      </c>
      <c r="B21" s="96" t="s">
        <v>201</v>
      </c>
      <c r="C21" s="96" t="s">
        <v>132</v>
      </c>
      <c r="D21" s="96" t="s">
        <v>133</v>
      </c>
      <c r="E21" s="96" t="s">
        <v>53</v>
      </c>
      <c r="F21" s="96" t="s">
        <v>134</v>
      </c>
      <c r="G21" s="96" t="s">
        <v>133</v>
      </c>
      <c r="H21" s="96" t="s">
        <v>53</v>
      </c>
      <c r="I21" s="97" t="s">
        <v>135</v>
      </c>
    </row>
    <row r="22" spans="1:9" s="94" customFormat="1" ht="18" customHeight="1">
      <c r="A22" s="90">
        <v>19</v>
      </c>
      <c r="B22" s="96" t="s">
        <v>201</v>
      </c>
      <c r="C22" s="96" t="s">
        <v>136</v>
      </c>
      <c r="D22" s="96" t="s">
        <v>71</v>
      </c>
      <c r="E22" s="96" t="s">
        <v>59</v>
      </c>
      <c r="F22" s="96" t="s">
        <v>208</v>
      </c>
      <c r="G22" s="96" t="s">
        <v>71</v>
      </c>
      <c r="H22" s="96" t="s">
        <v>59</v>
      </c>
      <c r="I22" s="97" t="s">
        <v>137</v>
      </c>
    </row>
    <row r="23" spans="1:9" s="94" customFormat="1" ht="18" customHeight="1">
      <c r="A23" s="95">
        <v>20</v>
      </c>
      <c r="B23" s="96" t="s">
        <v>211</v>
      </c>
      <c r="C23" s="96" t="s">
        <v>129</v>
      </c>
      <c r="D23" s="96" t="s">
        <v>55</v>
      </c>
      <c r="E23" s="96" t="s">
        <v>53</v>
      </c>
      <c r="F23" s="96" t="s">
        <v>130</v>
      </c>
      <c r="G23" s="96" t="s">
        <v>212</v>
      </c>
      <c r="H23" s="96" t="s">
        <v>53</v>
      </c>
      <c r="I23" s="97" t="s">
        <v>131</v>
      </c>
    </row>
    <row r="24" spans="1:9" s="94" customFormat="1" ht="18" customHeight="1">
      <c r="A24" s="95">
        <v>21</v>
      </c>
      <c r="B24" s="96" t="s">
        <v>62</v>
      </c>
      <c r="C24" s="96" t="s">
        <v>139</v>
      </c>
      <c r="D24" s="96" t="s">
        <v>68</v>
      </c>
      <c r="E24" s="96" t="s">
        <v>66</v>
      </c>
      <c r="F24" s="96" t="s">
        <v>140</v>
      </c>
      <c r="G24" s="96" t="s">
        <v>68</v>
      </c>
      <c r="H24" s="96" t="s">
        <v>66</v>
      </c>
      <c r="I24" s="97" t="s">
        <v>141</v>
      </c>
    </row>
    <row r="25" spans="1:9" s="94" customFormat="1" ht="18" customHeight="1">
      <c r="A25" s="90">
        <v>22</v>
      </c>
      <c r="B25" s="96" t="s">
        <v>211</v>
      </c>
      <c r="C25" s="96" t="s">
        <v>142</v>
      </c>
      <c r="D25" s="96"/>
      <c r="E25" s="96" t="s">
        <v>66</v>
      </c>
      <c r="F25" s="96" t="s">
        <v>143</v>
      </c>
      <c r="G25" s="96" t="s">
        <v>144</v>
      </c>
      <c r="H25" s="96" t="s">
        <v>145</v>
      </c>
      <c r="I25" s="97" t="s">
        <v>146</v>
      </c>
    </row>
    <row r="26" spans="1:9" s="94" customFormat="1" ht="18" customHeight="1">
      <c r="A26" s="95">
        <v>23</v>
      </c>
      <c r="B26" s="96" t="s">
        <v>211</v>
      </c>
      <c r="C26" s="96" t="s">
        <v>147</v>
      </c>
      <c r="D26" s="96" t="s">
        <v>111</v>
      </c>
      <c r="E26" s="96" t="s">
        <v>72</v>
      </c>
      <c r="F26" s="96" t="s">
        <v>148</v>
      </c>
      <c r="G26" s="96" t="s">
        <v>111</v>
      </c>
      <c r="H26" s="96" t="s">
        <v>72</v>
      </c>
      <c r="I26" s="97" t="s">
        <v>149</v>
      </c>
    </row>
    <row r="27" spans="1:9" s="94" customFormat="1" ht="18" customHeight="1">
      <c r="A27" s="95">
        <v>24</v>
      </c>
      <c r="B27" s="96" t="s">
        <v>211</v>
      </c>
      <c r="C27" s="96" t="s">
        <v>150</v>
      </c>
      <c r="D27" s="96" t="s">
        <v>151</v>
      </c>
      <c r="E27" s="96" t="s">
        <v>53</v>
      </c>
      <c r="F27" s="96" t="s">
        <v>152</v>
      </c>
      <c r="G27" s="96" t="s">
        <v>244</v>
      </c>
      <c r="H27" s="96" t="s">
        <v>72</v>
      </c>
      <c r="I27" s="97" t="s">
        <v>153</v>
      </c>
    </row>
    <row r="28" spans="1:9" s="94" customFormat="1" ht="18" customHeight="1">
      <c r="A28" s="90">
        <v>25</v>
      </c>
      <c r="B28" s="96" t="s">
        <v>62</v>
      </c>
      <c r="C28" s="96" t="s">
        <v>156</v>
      </c>
      <c r="D28" s="96" t="s">
        <v>55</v>
      </c>
      <c r="E28" s="96" t="s">
        <v>160</v>
      </c>
      <c r="F28" s="96" t="s">
        <v>158</v>
      </c>
      <c r="G28" s="96" t="s">
        <v>111</v>
      </c>
      <c r="H28" s="96" t="s">
        <v>72</v>
      </c>
      <c r="I28" s="97" t="s">
        <v>159</v>
      </c>
    </row>
    <row r="29" spans="1:9" s="94" customFormat="1" ht="18" customHeight="1">
      <c r="A29" s="95">
        <v>26</v>
      </c>
      <c r="B29" s="96" t="s">
        <v>62</v>
      </c>
      <c r="C29" s="96" t="s">
        <v>161</v>
      </c>
      <c r="D29" s="96" t="s">
        <v>71</v>
      </c>
      <c r="E29" s="96" t="s">
        <v>59</v>
      </c>
      <c r="F29" s="96" t="s">
        <v>162</v>
      </c>
      <c r="G29" s="96"/>
      <c r="H29" s="96" t="s">
        <v>104</v>
      </c>
      <c r="I29" s="97" t="s">
        <v>163</v>
      </c>
    </row>
    <row r="30" spans="1:9" s="94" customFormat="1" ht="18" customHeight="1" thickBot="1">
      <c r="A30" s="98">
        <v>27</v>
      </c>
      <c r="B30" s="99" t="s">
        <v>203</v>
      </c>
      <c r="C30" s="99" t="s">
        <v>164</v>
      </c>
      <c r="D30" s="99" t="s">
        <v>71</v>
      </c>
      <c r="E30" s="99" t="s">
        <v>59</v>
      </c>
      <c r="F30" s="99" t="s">
        <v>165</v>
      </c>
      <c r="G30" s="99" t="s">
        <v>71</v>
      </c>
      <c r="H30" s="99" t="s">
        <v>59</v>
      </c>
      <c r="I30" s="100" t="s">
        <v>166</v>
      </c>
    </row>
    <row r="31" spans="1:9" s="94" customFormat="1" ht="18" customHeight="1">
      <c r="A31" s="90">
        <v>28</v>
      </c>
      <c r="B31" s="91" t="s">
        <v>204</v>
      </c>
      <c r="C31" s="91" t="s">
        <v>258</v>
      </c>
      <c r="D31" s="91" t="s">
        <v>126</v>
      </c>
      <c r="E31" s="91" t="s">
        <v>104</v>
      </c>
      <c r="F31" s="91" t="s">
        <v>167</v>
      </c>
      <c r="G31" s="91" t="s">
        <v>126</v>
      </c>
      <c r="H31" s="91" t="s">
        <v>104</v>
      </c>
      <c r="I31" s="93" t="s">
        <v>168</v>
      </c>
    </row>
    <row r="32" spans="1:9" s="94" customFormat="1" ht="18" customHeight="1">
      <c r="A32" s="95">
        <v>29</v>
      </c>
      <c r="B32" s="96" t="s">
        <v>169</v>
      </c>
      <c r="C32" s="96" t="s">
        <v>170</v>
      </c>
      <c r="D32" s="96" t="s">
        <v>71</v>
      </c>
      <c r="E32" s="96" t="s">
        <v>72</v>
      </c>
      <c r="F32" s="96" t="s">
        <v>171</v>
      </c>
      <c r="G32" s="96" t="s">
        <v>172</v>
      </c>
      <c r="H32" s="96" t="s">
        <v>59</v>
      </c>
      <c r="I32" s="97" t="s">
        <v>173</v>
      </c>
    </row>
    <row r="33" spans="1:9" s="94" customFormat="1" ht="18" customHeight="1">
      <c r="A33" s="95">
        <v>30</v>
      </c>
      <c r="B33" s="96" t="s">
        <v>204</v>
      </c>
      <c r="C33" s="96" t="s">
        <v>174</v>
      </c>
      <c r="D33" s="96" t="s">
        <v>176</v>
      </c>
      <c r="E33" s="96" t="s">
        <v>157</v>
      </c>
      <c r="F33" s="96" t="s">
        <v>175</v>
      </c>
      <c r="G33" s="96" t="s">
        <v>176</v>
      </c>
      <c r="H33" s="96" t="s">
        <v>66</v>
      </c>
      <c r="I33" s="97" t="s">
        <v>213</v>
      </c>
    </row>
    <row r="34" spans="1:9" s="94" customFormat="1" ht="18" customHeight="1">
      <c r="A34" s="90">
        <v>31</v>
      </c>
      <c r="B34" s="96" t="s">
        <v>204</v>
      </c>
      <c r="C34" s="96" t="s">
        <v>177</v>
      </c>
      <c r="D34" s="96" t="s">
        <v>178</v>
      </c>
      <c r="E34" s="96" t="s">
        <v>104</v>
      </c>
      <c r="F34" s="96" t="s">
        <v>179</v>
      </c>
      <c r="G34" s="96" t="s">
        <v>178</v>
      </c>
      <c r="H34" s="96" t="s">
        <v>157</v>
      </c>
      <c r="I34" s="97" t="s">
        <v>180</v>
      </c>
    </row>
    <row r="35" spans="1:9" s="94" customFormat="1" ht="18" customHeight="1" thickBot="1">
      <c r="A35" s="98">
        <v>32</v>
      </c>
      <c r="B35" s="99" t="s">
        <v>204</v>
      </c>
      <c r="C35" s="99" t="s">
        <v>181</v>
      </c>
      <c r="D35" s="99"/>
      <c r="E35" s="99" t="s">
        <v>75</v>
      </c>
      <c r="F35" s="99" t="s">
        <v>182</v>
      </c>
      <c r="G35" s="99"/>
      <c r="H35" s="99" t="s">
        <v>75</v>
      </c>
      <c r="I35" s="100" t="s">
        <v>183</v>
      </c>
    </row>
    <row r="36" spans="1:9" s="94" customFormat="1" ht="18" customHeight="1">
      <c r="A36" s="90">
        <v>33</v>
      </c>
      <c r="B36" s="91" t="s">
        <v>205</v>
      </c>
      <c r="C36" s="91" t="s">
        <v>184</v>
      </c>
      <c r="D36" s="91" t="s">
        <v>111</v>
      </c>
      <c r="E36" s="91" t="s">
        <v>72</v>
      </c>
      <c r="F36" s="91" t="s">
        <v>185</v>
      </c>
      <c r="G36" s="91" t="s">
        <v>186</v>
      </c>
      <c r="H36" s="91" t="s">
        <v>72</v>
      </c>
      <c r="I36" s="93" t="s">
        <v>214</v>
      </c>
    </row>
    <row r="37" spans="1:9" s="94" customFormat="1" ht="18" customHeight="1">
      <c r="A37" s="90">
        <v>34</v>
      </c>
      <c r="B37" s="96" t="s">
        <v>205</v>
      </c>
      <c r="C37" s="96" t="s">
        <v>187</v>
      </c>
      <c r="D37" s="96" t="s">
        <v>71</v>
      </c>
      <c r="E37" s="96" t="s">
        <v>59</v>
      </c>
      <c r="F37" s="96" t="s">
        <v>188</v>
      </c>
      <c r="G37" s="96" t="s">
        <v>189</v>
      </c>
      <c r="H37" s="96" t="s">
        <v>59</v>
      </c>
      <c r="I37" s="97" t="s">
        <v>190</v>
      </c>
    </row>
    <row r="38" spans="1:9" s="94" customFormat="1" ht="18" customHeight="1">
      <c r="A38" s="95">
        <v>35</v>
      </c>
      <c r="B38" s="96" t="s">
        <v>205</v>
      </c>
      <c r="C38" s="96" t="s">
        <v>191</v>
      </c>
      <c r="D38" s="96" t="s">
        <v>220</v>
      </c>
      <c r="E38" s="96" t="s">
        <v>66</v>
      </c>
      <c r="F38" s="96" t="s">
        <v>192</v>
      </c>
      <c r="G38" s="96" t="s">
        <v>219</v>
      </c>
      <c r="H38" s="96" t="s">
        <v>66</v>
      </c>
      <c r="I38" s="97" t="s">
        <v>193</v>
      </c>
    </row>
    <row r="39" spans="1:9" s="94" customFormat="1" ht="18" customHeight="1" thickBot="1">
      <c r="A39" s="98">
        <v>36</v>
      </c>
      <c r="B39" s="99" t="s">
        <v>96</v>
      </c>
      <c r="C39" s="99" t="s">
        <v>194</v>
      </c>
      <c r="D39" s="99" t="s">
        <v>133</v>
      </c>
      <c r="E39" s="99" t="s">
        <v>53</v>
      </c>
      <c r="F39" s="99" t="s">
        <v>195</v>
      </c>
      <c r="G39" s="99" t="s">
        <v>155</v>
      </c>
      <c r="H39" s="99" t="s">
        <v>53</v>
      </c>
      <c r="I39" s="100" t="s">
        <v>196</v>
      </c>
    </row>
    <row r="40" spans="1:9" ht="13.5" hidden="1">
      <c r="A40" s="9">
        <v>37</v>
      </c>
      <c r="B40" s="10"/>
      <c r="C40" s="10"/>
      <c r="D40" s="10"/>
      <c r="E40" s="10"/>
      <c r="F40" s="10"/>
      <c r="G40" s="10"/>
      <c r="H40" s="10"/>
      <c r="I40" s="11"/>
    </row>
    <row r="41" spans="1:9" ht="13.5" hidden="1">
      <c r="A41" s="12">
        <v>38</v>
      </c>
      <c r="B41" s="1"/>
      <c r="C41" s="1"/>
      <c r="D41" s="1"/>
      <c r="E41" s="1"/>
      <c r="F41" s="1"/>
      <c r="G41" s="1"/>
      <c r="H41" s="1"/>
      <c r="I41" s="13"/>
    </row>
    <row r="42" spans="1:9" ht="13.5" hidden="1">
      <c r="A42" s="12">
        <v>39</v>
      </c>
      <c r="B42" s="1"/>
      <c r="C42" s="1"/>
      <c r="D42" s="1"/>
      <c r="E42" s="1"/>
      <c r="F42" s="1"/>
      <c r="G42" s="1"/>
      <c r="H42" s="1"/>
      <c r="I42" s="13"/>
    </row>
    <row r="43" spans="1:9" ht="13.5" hidden="1">
      <c r="A43" s="9">
        <v>40</v>
      </c>
      <c r="B43" s="1"/>
      <c r="C43" s="1"/>
      <c r="D43" s="1"/>
      <c r="E43" s="1"/>
      <c r="F43" s="1"/>
      <c r="G43" s="1"/>
      <c r="H43" s="1"/>
      <c r="I43" s="13"/>
    </row>
    <row r="44" spans="1:9" ht="13.5" hidden="1">
      <c r="A44" s="12">
        <v>41</v>
      </c>
      <c r="B44" s="1"/>
      <c r="C44" s="1"/>
      <c r="D44" s="1"/>
      <c r="E44" s="1"/>
      <c r="F44" s="1"/>
      <c r="G44" s="1"/>
      <c r="H44" s="1"/>
      <c r="I44" s="13"/>
    </row>
    <row r="45" spans="1:9" ht="13.5" hidden="1">
      <c r="A45" s="12">
        <v>42</v>
      </c>
      <c r="B45" s="1"/>
      <c r="C45" s="1"/>
      <c r="D45" s="1"/>
      <c r="E45" s="1"/>
      <c r="F45" s="1"/>
      <c r="G45" s="1"/>
      <c r="H45" s="1"/>
      <c r="I45" s="13"/>
    </row>
    <row r="46" spans="1:9" ht="13.5" hidden="1">
      <c r="A46" s="9">
        <v>43</v>
      </c>
      <c r="B46" s="1"/>
      <c r="C46" s="1"/>
      <c r="D46" s="1"/>
      <c r="E46" s="1"/>
      <c r="F46" s="1"/>
      <c r="G46" s="1"/>
      <c r="H46" s="1"/>
      <c r="I46" s="13"/>
    </row>
    <row r="47" spans="1:9" ht="14.25" hidden="1" thickBot="1">
      <c r="A47" s="12">
        <v>44</v>
      </c>
      <c r="B47" s="14"/>
      <c r="C47" s="14"/>
      <c r="D47" s="14"/>
      <c r="E47" s="14"/>
      <c r="F47" s="14"/>
      <c r="G47" s="14"/>
      <c r="H47" s="14"/>
      <c r="I47" s="15"/>
    </row>
  </sheetData>
  <mergeCells count="1">
    <mergeCell ref="A2:I2"/>
  </mergeCells>
  <printOptions/>
  <pageMargins left="0.35433070866141736" right="0.1968503937007874" top="0.7874015748031497" bottom="0.5905511811023623" header="0.5118110236220472" footer="0.5118110236220472"/>
  <pageSetup horizontalDpi="300" verticalDpi="3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X46"/>
  <sheetViews>
    <sheetView workbookViewId="0" topLeftCell="A1">
      <selection activeCell="C1" sqref="C1"/>
    </sheetView>
  </sheetViews>
  <sheetFormatPr defaultColWidth="9.00390625" defaultRowHeight="13.5"/>
  <cols>
    <col min="1" max="1" width="2.875" style="0" customWidth="1"/>
    <col min="2" max="2" width="4.125" style="0" customWidth="1"/>
    <col min="3" max="3" width="25.625" style="0" customWidth="1"/>
    <col min="4" max="12" width="7.625" style="0" customWidth="1"/>
    <col min="13" max="13" width="6.625" style="0" customWidth="1"/>
    <col min="14" max="22" width="7.625" style="0" customWidth="1"/>
    <col min="23" max="24" width="6.625" style="0" customWidth="1"/>
  </cols>
  <sheetData>
    <row r="1" spans="1:24" ht="14.25" thickBot="1">
      <c r="A1" s="3" t="s">
        <v>14</v>
      </c>
      <c r="B1" s="4" t="s">
        <v>15</v>
      </c>
      <c r="C1" s="16" t="s">
        <v>4</v>
      </c>
      <c r="D1" s="5" t="s">
        <v>38</v>
      </c>
      <c r="E1" s="5" t="s">
        <v>39</v>
      </c>
      <c r="F1" s="5" t="s">
        <v>16</v>
      </c>
      <c r="G1" s="5" t="s">
        <v>40</v>
      </c>
      <c r="H1" s="5" t="s">
        <v>41</v>
      </c>
      <c r="I1" s="5" t="s">
        <v>17</v>
      </c>
      <c r="J1" s="5" t="s">
        <v>42</v>
      </c>
      <c r="K1" s="5" t="s">
        <v>43</v>
      </c>
      <c r="L1" s="5" t="s">
        <v>18</v>
      </c>
      <c r="M1" s="6" t="s">
        <v>9</v>
      </c>
      <c r="N1" s="5" t="s">
        <v>44</v>
      </c>
      <c r="O1" s="5" t="s">
        <v>45</v>
      </c>
      <c r="P1" s="5" t="s">
        <v>19</v>
      </c>
      <c r="Q1" s="5" t="s">
        <v>46</v>
      </c>
      <c r="R1" s="5" t="s">
        <v>47</v>
      </c>
      <c r="S1" s="5" t="s">
        <v>20</v>
      </c>
      <c r="T1" s="5" t="s">
        <v>48</v>
      </c>
      <c r="U1" s="5" t="s">
        <v>49</v>
      </c>
      <c r="V1" s="5" t="s">
        <v>21</v>
      </c>
      <c r="W1" s="6" t="s">
        <v>8</v>
      </c>
      <c r="X1" s="16" t="s">
        <v>10</v>
      </c>
    </row>
    <row r="2" spans="1:24" ht="14.25" thickTop="1">
      <c r="A2" s="9">
        <f>エントリリスト!A4</f>
        <v>1</v>
      </c>
      <c r="B2" s="10" t="str">
        <f>エントリリスト!B4</f>
        <v>C</v>
      </c>
      <c r="C2" s="17" t="str">
        <f>エントリリスト!I4</f>
        <v>サンライズランサー6号</v>
      </c>
      <c r="D2" s="27">
        <v>0.8972222222222223</v>
      </c>
      <c r="E2" s="27">
        <v>0.8979050925925925</v>
      </c>
      <c r="F2" s="31">
        <f>IF(SECOND(D2)=0,IF(AND(HOUR(E2)=0,HOUR(D2)=23),60*(60-MINUTE(D2)+MINUTE(E2)-1)+60-SECOND(D2)+SECOND(E2),IF(HOUR(E2)&gt;HOUR(D2),60*(60-MINUTE(D2))+60*MINUTE(E2)+SECOND(E2),(MINUTE(E2-D2)*60)+SECOND(E2))),IF(MINUTE(D2)=MINUTE(E2),SECOND(E2)-SECOND(D2),IF(AND(HOUR(E2)=0,HOUR(D2)=23),60*(60-MINUTE(D2)+MINUTE(E2)-1)+60-SECOND(D2)+SECOND(E2),60*(MINUTE(E2)-MINUTE(D2)-1)+60-SECOND(D2)+SECOND(E2))))</f>
        <v>59</v>
      </c>
      <c r="G2" s="27">
        <v>0.9</v>
      </c>
      <c r="H2" s="53">
        <f>'ラリー区間集計'!I2</f>
        <v>0.9032754629629629</v>
      </c>
      <c r="I2" s="28">
        <f>IF(SECOND(G2)=0,IF(AND(HOUR(H2)=0,HOUR(G2)=23),60*(60-MINUTE(G2)+MINUTE(H2)-1)+60-SECOND(G2)+SECOND(H2),IF(HOUR(H2)&gt;HOUR(G2),60*(60-MINUTE(G2))+60*MINUTE(H2)+SECOND(H2),(MINUTE(H2-G2)*60)+SECOND(H2))),IF(MINUTE(G2)=MINUTE(H2),SECOND(H2)-SECOND(G2),IF(AND(HOUR(H2)=0,HOUR(G2)=23),60*(60-MINUTE(G2)+MINUTE(H2)-1)+60-SECOND(G2)+SECOND(H2),60*(MINUTE(H2)-MINUTE(G2)-1)+60-SECOND(G2)+SECOND(H2))))</f>
        <v>283</v>
      </c>
      <c r="J2" s="27">
        <v>0.9208333333333334</v>
      </c>
      <c r="K2" s="27">
        <f>'ラリー区間集計'!N2</f>
        <v>0.9237731481481481</v>
      </c>
      <c r="L2" s="28">
        <f>IF(SECOND(J2)=0,IF(AND(HOUR(K2)=0,HOUR(J2)=23),60*(60-MINUTE(J2)+MINUTE(K2)-1)+60-SECOND(J2)+SECOND(K2),IF(HOUR(K2)&gt;HOUR(J2),60*(60-MINUTE(J2))+60*MINUTE(K2)+SECOND(K2),(MINUTE(K2-J2)*60)+SECOND(K2))),IF(MINUTE(J2)=MINUTE(K2),SECOND(K2)-SECOND(J2),IF(AND(HOUR(K2)=0,HOUR(J2)=23),60*(60-MINUTE(J2)+MINUTE(K2)-1)+60-SECOND(J2)+SECOND(K2),60*(MINUTE(K2)-MINUTE(J2)-1)+60-SECOND(J2)+SECOND(K2))))</f>
        <v>254</v>
      </c>
      <c r="M2" s="18">
        <f>F2+I2+L2</f>
        <v>596</v>
      </c>
      <c r="N2" s="27">
        <v>0.015972222222222224</v>
      </c>
      <c r="O2" s="27">
        <v>0.016655092592592593</v>
      </c>
      <c r="P2" s="28">
        <f>IF(SECOND(N2)=0,IF(AND(HOUR(O2)=0,HOUR(N2)=23),60*(60-MINUTE(N2)+MINUTE(O2)-1)+60-SECOND(N2)+SECOND(O2),IF(HOUR(O2)&gt;HOUR(N2),60*(60-MINUTE(N2))+60*MINUTE(O2)+SECOND(O2),(MINUTE(O2-N2)*60)+SECOND(O2))),IF(MINUTE(N2)=MINUTE(O2),SECOND(O2)-SECOND(N2),IF(AND(HOUR(O2)=0,HOUR(N2)=23),60*(60-MINUTE(N2)+MINUTE(O2)-1)+60-SECOND(N2)+SECOND(O2),60*(MINUTE(O2)-MINUTE(N2)-1)+60-SECOND(N2)+SECOND(O2))))</f>
        <v>59</v>
      </c>
      <c r="Q2" s="27">
        <v>0.01875</v>
      </c>
      <c r="R2" s="53">
        <f>'ラリー区間集計'!Y2</f>
        <v>0.021979166666666664</v>
      </c>
      <c r="S2" s="28">
        <f>IF(SECOND(Q2)=0,IF(AND(HOUR(R2)=0,HOUR(Q2)=23),60*(60-MINUTE(Q2)+MINUTE(R2)-1)+60-SECOND(Q2)+SECOND(R2),IF(HOUR(R2)&gt;HOUR(Q2),60*(60-MINUTE(Q2))+60*MINUTE(R2)+SECOND(R2),(MINUTE(R2-Q2)*60)+SECOND(R2))),IF(MINUTE(Q2)=MINUTE(R2),SECOND(R2)-SECOND(Q2),IF(AND(HOUR(R2)=0,HOUR(Q2)=23),60*(60-MINUTE(Q2)+MINUTE(R2)-1)+60-SECOND(Q2)+SECOND(R2),60*(MINUTE(R2)-MINUTE(Q2)-1)+60-SECOND(Q2)+SECOND(R2))))</f>
        <v>279</v>
      </c>
      <c r="T2" s="27">
        <v>0.052083333333333336</v>
      </c>
      <c r="U2" s="27">
        <v>0.05501157407407407</v>
      </c>
      <c r="V2" s="28">
        <f>IF(SECOND(T2)=0,IF(AND(HOUR(U2)=0,HOUR(T2)=23),60*(60-MINUTE(T2)+MINUTE(U2)-1)+60-SECOND(T2)+SECOND(U2),IF(HOUR(U2)&gt;HOUR(T2),60*(60-MINUTE(T2))+60*MINUTE(U2)+SECOND(U2),(MINUTE(U2-T2)*60)+SECOND(U2))),IF(MINUTE(T2)=MINUTE(U2),SECOND(U2)-SECOND(T2),IF(AND(HOUR(U2)=0,HOUR(T2)=23),60*(60-MINUTE(T2)+MINUTE(U2)-1)+60-SECOND(T2)+SECOND(U2),60*(MINUTE(U2)-MINUTE(T2)-1)+60-SECOND(T2)+SECOND(U2))))</f>
        <v>253</v>
      </c>
      <c r="W2" s="18">
        <f>P2+S2+V2</f>
        <v>591</v>
      </c>
      <c r="X2" s="32">
        <f>M2+W2</f>
        <v>1187</v>
      </c>
    </row>
    <row r="3" spans="1:24" ht="13.5">
      <c r="A3" s="9">
        <f>エントリリスト!A5</f>
        <v>2</v>
      </c>
      <c r="B3" s="10" t="str">
        <f>エントリリスト!B5</f>
        <v>C</v>
      </c>
      <c r="C3" s="17" t="str">
        <f>エントリリスト!I5</f>
        <v>KYBアドバンシロヤギランサー</v>
      </c>
      <c r="D3" s="27">
        <v>0.8979166666666667</v>
      </c>
      <c r="E3" s="27">
        <v>0.8986226851851852</v>
      </c>
      <c r="F3" s="29">
        <f>IF(SECOND(D3)=0,IF(AND(HOUR(E3)=0,HOUR(D3)=23),60*(60-MINUTE(D3)+MINUTE(E3)-1)+60-SECOND(D3)+SECOND(E3),IF(HOUR(E3)&gt;HOUR(D3),60*(60-MINUTE(D3))+60*MINUTE(E3)+SECOND(E3),(MINUTE(E3-D3)*60)+SECOND(E3))),IF(MINUTE(D3)=MINUTE(E3),SECOND(E3)-SECOND(D3),IF(AND(HOUR(E3)=0,HOUR(D3)=23),60*(60-MINUTE(D3)+MINUTE(E3)-1)+60-SECOND(D3)+SECOND(E3),60*(MINUTE(E3)-MINUTE(D3)-1)+60-SECOND(D3)+SECOND(E3))))</f>
        <v>61</v>
      </c>
      <c r="G3" s="27">
        <v>0.9006944444444445</v>
      </c>
      <c r="H3" s="53">
        <f>'ラリー区間集計'!I3</f>
        <v>0.9040856481481482</v>
      </c>
      <c r="I3" s="29">
        <f>IF(SECOND(G3)=0,IF(AND(HOUR(H3)=0,HOUR(G3)=23),60*(60-MINUTE(G3)+MINUTE(H3)-1)+60-SECOND(G3)+SECOND(H3),IF(HOUR(H3)&gt;HOUR(G3),60*(60-MINUTE(G3))+60*MINUTE(H3)+SECOND(H3),(MINUTE(H3-G3)*60)+SECOND(H3))),IF(MINUTE(G3)=MINUTE(H3),SECOND(H3)-SECOND(G3),IF(AND(HOUR(H3)=0,HOUR(G3)=23),60*(60-MINUTE(G3)+MINUTE(H3)-1)+60-SECOND(G3)+SECOND(H3),60*(MINUTE(H3)-MINUTE(G3)-1)+60-SECOND(G3)+SECOND(H3))))</f>
        <v>293</v>
      </c>
      <c r="J3" s="27">
        <v>0.9215277777777778</v>
      </c>
      <c r="K3" s="27">
        <f>'ラリー区間集計'!N3</f>
        <v>0.924537037037037</v>
      </c>
      <c r="L3" s="30">
        <f>IF(SECOND(J3)=0,IF(AND(HOUR(K3)=0,HOUR(J3)=23),60*(60-MINUTE(J3)+MINUTE(K3)-1)+60-SECOND(J3)+SECOND(K3),IF(HOUR(K3)&gt;HOUR(J3),60*(60-MINUTE(J3))+60*MINUTE(K3)+SECOND(K3),(MINUTE(K3-J3)*60)+SECOND(K3))),IF(MINUTE(J3)=MINUTE(K3),SECOND(K3)-SECOND(J3),IF(AND(HOUR(K3)=0,HOUR(J3)=23),60*(60-MINUTE(J3)+MINUTE(K3)-1)+60-SECOND(J3)+SECOND(K3),60*(MINUTE(K3)-MINUTE(J3)-1)+60-SECOND(J3)+SECOND(K3))))</f>
        <v>260</v>
      </c>
      <c r="M3" s="18">
        <f>F3+I3+L3</f>
        <v>614</v>
      </c>
      <c r="N3" s="27">
        <v>0.016666666666666666</v>
      </c>
      <c r="O3" s="27">
        <v>0.01734953703703704</v>
      </c>
      <c r="P3" s="29">
        <f>IF(SECOND(N3)=0,IF(AND(HOUR(O3)=0,HOUR(N3)=23),60*(60-MINUTE(N3)+MINUTE(O3)-1)+60-SECOND(N3)+SECOND(O3),IF(HOUR(O3)&gt;HOUR(N3),60*(60-MINUTE(N3))+60*MINUTE(O3)+SECOND(O3),(MINUTE(O3-N3)*60)+SECOND(O3))),IF(MINUTE(N3)=MINUTE(O3),SECOND(O3)-SECOND(N3),IF(AND(HOUR(O3)=0,HOUR(N3)=23),60*(60-MINUTE(N3)+MINUTE(O3)-1)+60-SECOND(N3)+SECOND(O3),60*(MINUTE(O3)-MINUTE(N3)-1)+60-SECOND(N3)+SECOND(O3))))</f>
        <v>59</v>
      </c>
      <c r="Q3" s="27">
        <v>0.019444444444444445</v>
      </c>
      <c r="R3" s="53">
        <f>'ラリー区間集計'!Y3</f>
        <v>0.022708333333333334</v>
      </c>
      <c r="S3" s="29">
        <f>IF(SECOND(Q3)=0,IF(AND(HOUR(R3)=0,HOUR(Q3)=23),60*(60-MINUTE(Q3)+MINUTE(R3)-1)+60-SECOND(Q3)+SECOND(R3),IF(HOUR(R3)&gt;HOUR(Q3),60*(60-MINUTE(Q3))+60*MINUTE(R3)+SECOND(R3),(MINUTE(R3-Q3)*60)+SECOND(R3))),IF(MINUTE(Q3)=MINUTE(R3),SECOND(R3)-SECOND(Q3),IF(AND(HOUR(R3)=0,HOUR(Q3)=23),60*(60-MINUTE(Q3)+MINUTE(R3)-1)+60-SECOND(Q3)+SECOND(R3),60*(MINUTE(R3)-MINUTE(Q3)-1)+60-SECOND(Q3)+SECOND(R3))))</f>
        <v>282</v>
      </c>
      <c r="T3" s="27">
        <v>0.05277777777777778</v>
      </c>
      <c r="U3" s="27">
        <v>0.05574074074074074</v>
      </c>
      <c r="V3" s="30">
        <f>IF(SECOND(T3)=0,IF(AND(HOUR(U3)=0,HOUR(T3)=23),60*(60-MINUTE(T3)+MINUTE(U3)-1)+60-SECOND(T3)+SECOND(U3),IF(HOUR(U3)&gt;HOUR(T3),60*(60-MINUTE(T3))+60*MINUTE(U3)+SECOND(U3),(MINUTE(U3-T3)*60)+SECOND(U3))),IF(MINUTE(T3)=MINUTE(U3),SECOND(U3)-SECOND(T3),IF(AND(HOUR(U3)=0,HOUR(T3)=23),60*(60-MINUTE(T3)+MINUTE(U3)-1)+60-SECOND(T3)+SECOND(U3),60*(MINUTE(U3)-MINUTE(T3)-1)+60-SECOND(T3)+SECOND(U3))))</f>
        <v>256</v>
      </c>
      <c r="W3" s="18">
        <f>P3+S3+V3</f>
        <v>597</v>
      </c>
      <c r="X3" s="32">
        <f>M3+W3</f>
        <v>1211</v>
      </c>
    </row>
    <row r="4" spans="1:24" ht="13.5">
      <c r="A4" s="9">
        <f>エントリリスト!A6</f>
        <v>3</v>
      </c>
      <c r="B4" s="10" t="str">
        <f>エントリリスト!B6</f>
        <v>C</v>
      </c>
      <c r="C4" s="17" t="str">
        <f>エントリリスト!I6</f>
        <v>MS西村☆鬼神KAMINOランサー</v>
      </c>
      <c r="D4" s="27">
        <v>0.898611111111111</v>
      </c>
      <c r="E4" s="27">
        <v>0.8993055555555555</v>
      </c>
      <c r="F4" s="29">
        <f aca="true" t="shared" si="0" ref="F4:F45">IF(SECOND(D4)=0,IF(AND(HOUR(E4)=0,HOUR(D4)=23),60*(60-MINUTE(D4)+MINUTE(E4)-1)+60-SECOND(D4)+SECOND(E4),IF(HOUR(E4)&gt;HOUR(D4),60*(60-MINUTE(D4))+60*MINUTE(E4)+SECOND(E4),(MINUTE(E4-D4)*60)+SECOND(E4))),IF(MINUTE(D4)=MINUTE(E4),SECOND(E4)-SECOND(D4),IF(AND(HOUR(E4)=0,HOUR(D4)=23),60*(60-MINUTE(D4)+MINUTE(E4)-1)+60-SECOND(D4)+SECOND(E4),60*(MINUTE(E4)-MINUTE(D4)-1)+60-SECOND(D4)+SECOND(E4))))</f>
        <v>60</v>
      </c>
      <c r="G4" s="27">
        <v>0.901388888888889</v>
      </c>
      <c r="H4" s="53">
        <f>'ラリー区間集計'!I4</f>
        <v>0.9045601851851851</v>
      </c>
      <c r="I4" s="29">
        <f aca="true" t="shared" si="1" ref="I4:I45">IF(SECOND(G4)=0,IF(AND(HOUR(H4)=0,HOUR(G4)=23),60*(60-MINUTE(G4)+MINUTE(H4)-1)+60-SECOND(G4)+SECOND(H4),IF(HOUR(H4)&gt;HOUR(G4),60*(60-MINUTE(G4))+60*MINUTE(H4)+SECOND(H4),(MINUTE(H4-G4)*60)+SECOND(H4))),IF(MINUTE(G4)=MINUTE(H4),SECOND(H4)-SECOND(G4),IF(AND(HOUR(H4)=0,HOUR(G4)=23),60*(60-MINUTE(G4)+MINUTE(H4)-1)+60-SECOND(G4)+SECOND(H4),60*(MINUTE(H4)-MINUTE(G4)-1)+60-SECOND(G4)+SECOND(H4))))</f>
        <v>274</v>
      </c>
      <c r="J4" s="27">
        <v>0.922222222222222</v>
      </c>
      <c r="K4" s="27">
        <f>'ラリー区間集計'!N4</f>
        <v>0.9251157407407408</v>
      </c>
      <c r="L4" s="30">
        <f aca="true" t="shared" si="2" ref="L4:L45">IF(SECOND(J4)=0,IF(AND(HOUR(K4)=0,HOUR(J4)=23),60*(60-MINUTE(J4)+MINUTE(K4)-1)+60-SECOND(J4)+SECOND(K4),IF(HOUR(K4)&gt;HOUR(J4),60*(60-MINUTE(J4))+60*MINUTE(K4)+SECOND(K4),(MINUTE(K4-J4)*60)+SECOND(K4))),IF(MINUTE(J4)=MINUTE(K4),SECOND(K4)-SECOND(J4),IF(AND(HOUR(K4)=0,HOUR(J4)=23),60*(60-MINUTE(J4)+MINUTE(K4)-1)+60-SECOND(J4)+SECOND(K4),60*(MINUTE(K4)-MINUTE(J4)-1)+60-SECOND(J4)+SECOND(K4))))</f>
        <v>250</v>
      </c>
      <c r="M4" s="18">
        <f aca="true" t="shared" si="3" ref="M4:M45">F4+I4+L4</f>
        <v>584</v>
      </c>
      <c r="N4" s="27">
        <v>0.0173611111111111</v>
      </c>
      <c r="O4" s="27">
        <v>0.018043981481481484</v>
      </c>
      <c r="P4" s="29">
        <f aca="true" t="shared" si="4" ref="P4:P45">IF(SECOND(N4)=0,IF(AND(HOUR(O4)=0,HOUR(N4)=23),60*(60-MINUTE(N4)+MINUTE(O4)-1)+60-SECOND(N4)+SECOND(O4),IF(HOUR(O4)&gt;HOUR(N4),60*(60-MINUTE(N4))+60*MINUTE(O4)+SECOND(O4),(MINUTE(O4-N4)*60)+SECOND(O4))),IF(MINUTE(N4)=MINUTE(O4),SECOND(O4)-SECOND(N4),IF(AND(HOUR(O4)=0,HOUR(N4)=23),60*(60-MINUTE(N4)+MINUTE(O4)-1)+60-SECOND(N4)+SECOND(O4),60*(MINUTE(O4)-MINUTE(N4)-1)+60-SECOND(N4)+SECOND(O4))))</f>
        <v>59</v>
      </c>
      <c r="Q4" s="27">
        <v>0.02013888888888889</v>
      </c>
      <c r="R4" s="53">
        <f>'ラリー区間集計'!Y4</f>
        <v>0.023287037037037037</v>
      </c>
      <c r="S4" s="29">
        <f aca="true" t="shared" si="5" ref="S4:S45">IF(SECOND(Q4)=0,IF(AND(HOUR(R4)=0,HOUR(Q4)=23),60*(60-MINUTE(Q4)+MINUTE(R4)-1)+60-SECOND(Q4)+SECOND(R4),IF(HOUR(R4)&gt;HOUR(Q4),60*(60-MINUTE(Q4))+60*MINUTE(R4)+SECOND(R4),(MINUTE(R4-Q4)*60)+SECOND(R4))),IF(MINUTE(Q4)=MINUTE(R4),SECOND(R4)-SECOND(Q4),IF(AND(HOUR(R4)=0,HOUR(Q4)=23),60*(60-MINUTE(Q4)+MINUTE(R4)-1)+60-SECOND(Q4)+SECOND(R4),60*(MINUTE(R4)-MINUTE(Q4)-1)+60-SECOND(Q4)+SECOND(R4))))</f>
        <v>272</v>
      </c>
      <c r="T4" s="27">
        <v>0.0534722222222222</v>
      </c>
      <c r="U4" s="27">
        <v>0.05631944444444444</v>
      </c>
      <c r="V4" s="30">
        <f aca="true" t="shared" si="6" ref="V4:V45">IF(SECOND(T4)=0,IF(AND(HOUR(U4)=0,HOUR(T4)=23),60*(60-MINUTE(T4)+MINUTE(U4)-1)+60-SECOND(T4)+SECOND(U4),IF(HOUR(U4)&gt;HOUR(T4),60*(60-MINUTE(T4))+60*MINUTE(U4)+SECOND(U4),(MINUTE(U4-T4)*60)+SECOND(U4))),IF(MINUTE(T4)=MINUTE(U4),SECOND(U4)-SECOND(T4),IF(AND(HOUR(U4)=0,HOUR(T4)=23),60*(60-MINUTE(T4)+MINUTE(U4)-1)+60-SECOND(T4)+SECOND(U4),60*(MINUTE(U4)-MINUTE(T4)-1)+60-SECOND(T4)+SECOND(U4))))</f>
        <v>246</v>
      </c>
      <c r="W4" s="18">
        <f aca="true" t="shared" si="7" ref="W4:W45">P4+S4+V4</f>
        <v>577</v>
      </c>
      <c r="X4" s="32">
        <f aca="true" t="shared" si="8" ref="X4:X45">M4+W4</f>
        <v>1161</v>
      </c>
    </row>
    <row r="5" spans="1:24" ht="13.5">
      <c r="A5" s="9">
        <f>エントリリスト!A7</f>
        <v>4</v>
      </c>
      <c r="B5" s="10" t="str">
        <f>エントリリスト!B7</f>
        <v>C</v>
      </c>
      <c r="C5" s="17" t="str">
        <f>エントリリスト!I7</f>
        <v>パピモータースランサーⅧ・MSW</v>
      </c>
      <c r="D5" s="27">
        <v>0.899305555555556</v>
      </c>
      <c r="E5" s="27">
        <v>0.9000115740740741</v>
      </c>
      <c r="F5" s="29">
        <f t="shared" si="0"/>
        <v>61</v>
      </c>
      <c r="G5" s="27">
        <v>0.902083333333333</v>
      </c>
      <c r="H5" s="53">
        <f>'ラリー区間集計'!I5</f>
        <v>0.905636574074074</v>
      </c>
      <c r="I5" s="29">
        <f t="shared" si="1"/>
        <v>307</v>
      </c>
      <c r="J5" s="27">
        <v>0.922916666666667</v>
      </c>
      <c r="K5" s="27">
        <f>'ラリー区間集計'!N5</f>
        <v>0.9261574074074074</v>
      </c>
      <c r="L5" s="30">
        <f t="shared" si="2"/>
        <v>280</v>
      </c>
      <c r="M5" s="18">
        <f t="shared" si="3"/>
        <v>648</v>
      </c>
      <c r="N5" s="27">
        <v>0.01875</v>
      </c>
      <c r="O5" s="27">
        <v>0.01945601851851852</v>
      </c>
      <c r="P5" s="29">
        <f t="shared" si="4"/>
        <v>61</v>
      </c>
      <c r="Q5" s="27">
        <v>0.02152777777777778</v>
      </c>
      <c r="R5" s="53">
        <f>'ラリー区間集計'!Y5</f>
        <v>0.0250462962962963</v>
      </c>
      <c r="S5" s="29">
        <f t="shared" si="5"/>
        <v>304</v>
      </c>
      <c r="T5" s="27">
        <v>0.0541666666666667</v>
      </c>
      <c r="U5" s="27">
        <v>0.05741898148148148</v>
      </c>
      <c r="V5" s="30">
        <f t="shared" si="6"/>
        <v>281</v>
      </c>
      <c r="W5" s="18">
        <f t="shared" si="7"/>
        <v>646</v>
      </c>
      <c r="X5" s="32">
        <f t="shared" si="8"/>
        <v>1294</v>
      </c>
    </row>
    <row r="6" spans="1:24" ht="13.5">
      <c r="A6" s="9">
        <f>エントリリスト!A8</f>
        <v>5</v>
      </c>
      <c r="B6" s="10" t="str">
        <f>エントリリスト!B8</f>
        <v>C</v>
      </c>
      <c r="C6" s="17" t="str">
        <f>エントリリスト!I8</f>
        <v>ボデーチューニング宮本・STI・GDB</v>
      </c>
      <c r="D6" s="27">
        <v>0.9034722222222222</v>
      </c>
      <c r="E6" s="27">
        <v>0.9041666666666667</v>
      </c>
      <c r="F6" s="29">
        <f t="shared" si="0"/>
        <v>60</v>
      </c>
      <c r="G6" s="27">
        <v>0.90625</v>
      </c>
      <c r="H6" s="53">
        <f>'ラリー区間集計'!I6</f>
        <v>0.9095833333333333</v>
      </c>
      <c r="I6" s="29">
        <f t="shared" si="1"/>
        <v>288</v>
      </c>
      <c r="J6" s="27">
        <v>0.9340277777777778</v>
      </c>
      <c r="K6" s="27">
        <f>'ラリー区間集計'!N6</f>
        <v>0.9371180555555556</v>
      </c>
      <c r="L6" s="30">
        <f t="shared" si="2"/>
        <v>267</v>
      </c>
      <c r="M6" s="18">
        <f t="shared" si="3"/>
        <v>615</v>
      </c>
      <c r="N6" s="27"/>
      <c r="O6" s="27"/>
      <c r="P6" s="29">
        <f t="shared" si="4"/>
        <v>0</v>
      </c>
      <c r="Q6" s="27"/>
      <c r="R6" s="53">
        <f>'ラリー区間集計'!Y6</f>
        <v>0</v>
      </c>
      <c r="S6" s="29">
        <f t="shared" si="5"/>
        <v>0</v>
      </c>
      <c r="T6" s="27"/>
      <c r="U6" s="27"/>
      <c r="V6" s="30">
        <f t="shared" si="6"/>
        <v>0</v>
      </c>
      <c r="W6" s="18">
        <f t="shared" si="7"/>
        <v>0</v>
      </c>
      <c r="X6" s="32"/>
    </row>
    <row r="7" spans="1:24" ht="13.5">
      <c r="A7" s="9">
        <f>エントリリスト!A9</f>
        <v>6</v>
      </c>
      <c r="B7" s="10" t="str">
        <f>エントリリスト!B9</f>
        <v>C</v>
      </c>
      <c r="C7" s="17" t="str">
        <f>エントリリスト!I9</f>
        <v>T-WorkガレージKnobランサー</v>
      </c>
      <c r="D7" s="27">
        <v>0.9041666666666667</v>
      </c>
      <c r="E7" s="27">
        <v>0.9048495370370371</v>
      </c>
      <c r="F7" s="29">
        <f t="shared" si="0"/>
        <v>59</v>
      </c>
      <c r="G7" s="27">
        <v>0.9069444444444444</v>
      </c>
      <c r="H7" s="53">
        <f>'ラリー区間集計'!I7</f>
        <v>0.9102893518518519</v>
      </c>
      <c r="I7" s="29">
        <f t="shared" si="1"/>
        <v>289</v>
      </c>
      <c r="J7" s="27">
        <v>0.9270833333333334</v>
      </c>
      <c r="K7" s="27">
        <f>'ラリー区間集計'!N7</f>
        <v>0.9300810185185185</v>
      </c>
      <c r="L7" s="30">
        <f t="shared" si="2"/>
        <v>259</v>
      </c>
      <c r="M7" s="18">
        <f t="shared" si="3"/>
        <v>607</v>
      </c>
      <c r="N7" s="27">
        <v>0.02291666666666667</v>
      </c>
      <c r="O7" s="27">
        <v>0.02359953703703704</v>
      </c>
      <c r="P7" s="29">
        <f t="shared" si="4"/>
        <v>59</v>
      </c>
      <c r="Q7" s="27">
        <v>0.025694444444444447</v>
      </c>
      <c r="R7" s="53">
        <f>'ラリー区間集計'!Y7</f>
        <v>0.0290162037037037</v>
      </c>
      <c r="S7" s="29">
        <f t="shared" si="5"/>
        <v>287</v>
      </c>
      <c r="T7" s="27">
        <v>0.05486111111111111</v>
      </c>
      <c r="U7" s="27">
        <v>0.057824074074074076</v>
      </c>
      <c r="V7" s="30">
        <f t="shared" si="6"/>
        <v>256</v>
      </c>
      <c r="W7" s="18">
        <f t="shared" si="7"/>
        <v>602</v>
      </c>
      <c r="X7" s="32">
        <f t="shared" si="8"/>
        <v>1209</v>
      </c>
    </row>
    <row r="8" spans="1:24" ht="13.5">
      <c r="A8" s="9">
        <f>エントリリスト!A10</f>
        <v>7</v>
      </c>
      <c r="B8" s="10" t="str">
        <f>エントリリスト!B10</f>
        <v>C</v>
      </c>
      <c r="C8" s="17" t="str">
        <f>エントリリスト!I10</f>
        <v>タイヤハウスKパルピットランサー</v>
      </c>
      <c r="D8" s="27">
        <v>0.904861111111111</v>
      </c>
      <c r="E8" s="27">
        <v>0.9055555555555556</v>
      </c>
      <c r="F8" s="29">
        <f t="shared" si="0"/>
        <v>60</v>
      </c>
      <c r="G8" s="27">
        <v>0.907638888888889</v>
      </c>
      <c r="H8" s="53">
        <f>'ラリー区間集計'!I8</f>
        <v>0.9109722222222222</v>
      </c>
      <c r="I8" s="29">
        <f t="shared" si="1"/>
        <v>288</v>
      </c>
      <c r="J8" s="27">
        <v>0.9277777777777777</v>
      </c>
      <c r="K8" s="27">
        <f>'ラリー区間集計'!N8</f>
        <v>0.9309027777777777</v>
      </c>
      <c r="L8" s="30">
        <f t="shared" si="2"/>
        <v>270</v>
      </c>
      <c r="M8" s="18">
        <f t="shared" si="3"/>
        <v>618</v>
      </c>
      <c r="N8" s="27">
        <v>0.02361111111111111</v>
      </c>
      <c r="O8" s="27">
        <v>0.024305555555555556</v>
      </c>
      <c r="P8" s="29">
        <f t="shared" si="4"/>
        <v>60</v>
      </c>
      <c r="Q8" s="27">
        <v>0.02638888888888889</v>
      </c>
      <c r="R8" s="53">
        <f>'ラリー区間集計'!Y8</f>
        <v>0.029699074074074072</v>
      </c>
      <c r="S8" s="29">
        <f t="shared" si="5"/>
        <v>286</v>
      </c>
      <c r="T8" s="27">
        <v>0.05555555555555555</v>
      </c>
      <c r="U8" s="27">
        <v>0.058611111111111114</v>
      </c>
      <c r="V8" s="30">
        <f t="shared" si="6"/>
        <v>264</v>
      </c>
      <c r="W8" s="18">
        <f t="shared" si="7"/>
        <v>610</v>
      </c>
      <c r="X8" s="32">
        <f t="shared" si="8"/>
        <v>1228</v>
      </c>
    </row>
    <row r="9" spans="1:24" ht="13.5">
      <c r="A9" s="9">
        <f>エントリリスト!A11</f>
        <v>8</v>
      </c>
      <c r="B9" s="10" t="str">
        <f>エントリリスト!B11</f>
        <v>C</v>
      </c>
      <c r="C9" s="17" t="str">
        <f>エントリリスト!I11</f>
        <v>日景生コン.BarWRC.RAYランサー</v>
      </c>
      <c r="D9" s="27">
        <v>0.905555555555555</v>
      </c>
      <c r="E9" s="27">
        <v>0.90625</v>
      </c>
      <c r="F9" s="29">
        <f t="shared" si="0"/>
        <v>60</v>
      </c>
      <c r="G9" s="27">
        <v>0.908333333333333</v>
      </c>
      <c r="H9" s="53">
        <f>'ラリー区間集計'!I9</f>
        <v>0.9116898148148148</v>
      </c>
      <c r="I9" s="29">
        <f t="shared" si="1"/>
        <v>290</v>
      </c>
      <c r="J9" s="27">
        <v>0.928472222222222</v>
      </c>
      <c r="K9" s="27">
        <f>'ラリー区間集計'!N9</f>
        <v>0.9314814814814815</v>
      </c>
      <c r="L9" s="30">
        <f t="shared" si="2"/>
        <v>260</v>
      </c>
      <c r="M9" s="18">
        <f t="shared" si="3"/>
        <v>610</v>
      </c>
      <c r="N9" s="27">
        <v>0.02152777777777778</v>
      </c>
      <c r="O9" s="27">
        <v>0.02221064814814815</v>
      </c>
      <c r="P9" s="29">
        <f t="shared" si="4"/>
        <v>59</v>
      </c>
      <c r="Q9" s="27">
        <v>0.027083333333333334</v>
      </c>
      <c r="R9" s="53">
        <f>'ラリー区間集計'!Y9</f>
        <v>0.030462962962962966</v>
      </c>
      <c r="S9" s="29">
        <f t="shared" si="5"/>
        <v>292</v>
      </c>
      <c r="T9" s="27">
        <v>0.05625</v>
      </c>
      <c r="U9" s="27">
        <v>0.05924768518518519</v>
      </c>
      <c r="V9" s="30">
        <f t="shared" si="6"/>
        <v>259</v>
      </c>
      <c r="W9" s="18">
        <f t="shared" si="7"/>
        <v>610</v>
      </c>
      <c r="X9" s="32">
        <f t="shared" si="8"/>
        <v>1220</v>
      </c>
    </row>
    <row r="10" spans="1:24" ht="13.5">
      <c r="A10" s="9">
        <f>エントリリスト!A12</f>
        <v>9</v>
      </c>
      <c r="B10" s="10" t="str">
        <f>エントリリスト!B12</f>
        <v>C</v>
      </c>
      <c r="C10" s="17" t="str">
        <f>エントリリスト!I12</f>
        <v>ランサーエボリューション6</v>
      </c>
      <c r="D10" s="27">
        <v>0.90625</v>
      </c>
      <c r="E10" s="27">
        <v>0.9069675925925926</v>
      </c>
      <c r="F10" s="29">
        <f t="shared" si="0"/>
        <v>62</v>
      </c>
      <c r="G10" s="27">
        <v>0.9097222222222222</v>
      </c>
      <c r="H10" s="53">
        <f>'ラリー区間集計'!I10</f>
        <v>0.9128587962962963</v>
      </c>
      <c r="I10" s="29">
        <f t="shared" si="1"/>
        <v>271</v>
      </c>
      <c r="J10" s="27">
        <v>0.929166666666666</v>
      </c>
      <c r="K10" s="27">
        <f>'ラリー区間集計'!N10</f>
        <v>0.9322685185185186</v>
      </c>
      <c r="L10" s="30">
        <f t="shared" si="2"/>
        <v>268</v>
      </c>
      <c r="M10" s="18">
        <f t="shared" si="3"/>
        <v>601</v>
      </c>
      <c r="N10" s="27">
        <v>0.024305555555555556</v>
      </c>
      <c r="O10" s="27">
        <v>0.025</v>
      </c>
      <c r="P10" s="29">
        <f t="shared" si="4"/>
        <v>60</v>
      </c>
      <c r="Q10" s="27">
        <v>0.027777777777777776</v>
      </c>
      <c r="R10" s="53">
        <f>'ラリー区間集計'!Y10</f>
        <v>0.03119212962962963</v>
      </c>
      <c r="S10" s="29">
        <f t="shared" si="5"/>
        <v>295</v>
      </c>
      <c r="T10" s="27">
        <v>0.05694444444444444</v>
      </c>
      <c r="U10" s="27">
        <v>0.05994212962962963</v>
      </c>
      <c r="V10" s="30">
        <f t="shared" si="6"/>
        <v>259</v>
      </c>
      <c r="W10" s="18">
        <f t="shared" si="7"/>
        <v>614</v>
      </c>
      <c r="X10" s="32">
        <f t="shared" si="8"/>
        <v>1215</v>
      </c>
    </row>
    <row r="11" spans="1:24" ht="13.5">
      <c r="A11" s="9">
        <f>エントリリスト!A13</f>
        <v>10</v>
      </c>
      <c r="B11" s="10" t="str">
        <f>エントリリスト!B13</f>
        <v>B</v>
      </c>
      <c r="C11" s="17" t="str">
        <f>エントリリスト!I13</f>
        <v>ベックワークス・ガレージKnobシビック</v>
      </c>
      <c r="D11" s="27">
        <v>0.907638888888889</v>
      </c>
      <c r="E11" s="27">
        <v>0.9083449074074075</v>
      </c>
      <c r="F11" s="29">
        <f t="shared" si="0"/>
        <v>61</v>
      </c>
      <c r="G11" s="27">
        <v>0.9111111111111111</v>
      </c>
      <c r="H11" s="53">
        <f>'ラリー区間集計'!I11</f>
        <v>0.9145486111111111</v>
      </c>
      <c r="I11" s="29">
        <f t="shared" si="1"/>
        <v>297</v>
      </c>
      <c r="J11" s="27">
        <v>0.93125</v>
      </c>
      <c r="K11" s="27">
        <f>'ラリー区間集計'!N11</f>
        <v>0.9344212962962963</v>
      </c>
      <c r="L11" s="30">
        <f t="shared" si="2"/>
        <v>274</v>
      </c>
      <c r="M11" s="18">
        <f t="shared" si="3"/>
        <v>632</v>
      </c>
      <c r="N11" s="27">
        <v>0.025694444444444447</v>
      </c>
      <c r="O11" s="27">
        <v>0.02638888888888889</v>
      </c>
      <c r="P11" s="29">
        <f t="shared" si="4"/>
        <v>60</v>
      </c>
      <c r="Q11" s="27">
        <v>0.029166666666666664</v>
      </c>
      <c r="R11" s="53">
        <f>'ラリー区間集計'!Y11</f>
        <v>0.032511574074074075</v>
      </c>
      <c r="S11" s="29">
        <f t="shared" si="5"/>
        <v>289</v>
      </c>
      <c r="T11" s="27">
        <v>0.05833333333333333</v>
      </c>
      <c r="U11" s="27">
        <v>0.06136574074074074</v>
      </c>
      <c r="V11" s="30">
        <f t="shared" si="6"/>
        <v>262</v>
      </c>
      <c r="W11" s="18">
        <f t="shared" si="7"/>
        <v>611</v>
      </c>
      <c r="X11" s="32">
        <f t="shared" si="8"/>
        <v>1243</v>
      </c>
    </row>
    <row r="12" spans="1:24" ht="13.5">
      <c r="A12" s="9">
        <f>エントリリスト!A14</f>
        <v>11</v>
      </c>
      <c r="B12" s="10" t="str">
        <f>エントリリスト!B14</f>
        <v>B</v>
      </c>
      <c r="C12" s="17" t="str">
        <f>エントリリスト!I14</f>
        <v>白井自動車カーピカランドシビック</v>
      </c>
      <c r="D12" s="27">
        <v>0.9083333333333333</v>
      </c>
      <c r="E12" s="27">
        <v>0.9090277777777778</v>
      </c>
      <c r="F12" s="29">
        <f t="shared" si="0"/>
        <v>60</v>
      </c>
      <c r="G12" s="27"/>
      <c r="H12" s="53"/>
      <c r="I12" s="29">
        <f t="shared" si="1"/>
        <v>0</v>
      </c>
      <c r="J12" s="27"/>
      <c r="K12" s="27">
        <f>'ラリー区間集計'!N12</f>
        <v>0</v>
      </c>
      <c r="L12" s="30">
        <f t="shared" si="2"/>
        <v>0</v>
      </c>
      <c r="M12" s="18"/>
      <c r="N12" s="27"/>
      <c r="O12" s="27"/>
      <c r="P12" s="29">
        <f t="shared" si="4"/>
        <v>0</v>
      </c>
      <c r="Q12" s="27"/>
      <c r="R12" s="53">
        <f>'ラリー区間集計'!Y12</f>
        <v>0</v>
      </c>
      <c r="S12" s="29">
        <f t="shared" si="5"/>
        <v>0</v>
      </c>
      <c r="T12" s="27"/>
      <c r="U12" s="27"/>
      <c r="V12" s="30">
        <f t="shared" si="6"/>
        <v>0</v>
      </c>
      <c r="W12" s="18">
        <f t="shared" si="7"/>
        <v>0</v>
      </c>
      <c r="X12" s="32"/>
    </row>
    <row r="13" spans="1:24" ht="13.5">
      <c r="A13" s="9">
        <f>エントリリスト!A15</f>
        <v>12</v>
      </c>
      <c r="B13" s="10" t="str">
        <f>エントリリスト!B15</f>
        <v>B</v>
      </c>
      <c r="C13" s="17" t="str">
        <f>エントリリスト!I15</f>
        <v>プロショップ,オガタ。FLEX。ブーンX4</v>
      </c>
      <c r="D13" s="27">
        <v>0.909027777777778</v>
      </c>
      <c r="E13" s="27">
        <v>0.9097569444444445</v>
      </c>
      <c r="F13" s="29">
        <f t="shared" si="0"/>
        <v>63</v>
      </c>
      <c r="G13" s="27">
        <v>0.9125</v>
      </c>
      <c r="H13" s="53">
        <f>'ラリー区間集計'!I13</f>
        <v>0.9159722222222223</v>
      </c>
      <c r="I13" s="29">
        <f t="shared" si="1"/>
        <v>300</v>
      </c>
      <c r="J13" s="27">
        <v>0.9319444444444445</v>
      </c>
      <c r="K13" s="27">
        <f>'ラリー区間集計'!N13</f>
        <v>0.9351041666666666</v>
      </c>
      <c r="L13" s="30">
        <f t="shared" si="2"/>
        <v>273</v>
      </c>
      <c r="M13" s="18">
        <f t="shared" si="3"/>
        <v>636</v>
      </c>
      <c r="N13" s="27">
        <v>0.02638888888888889</v>
      </c>
      <c r="O13" s="27">
        <v>0.027094907407407404</v>
      </c>
      <c r="P13" s="29">
        <f t="shared" si="4"/>
        <v>61</v>
      </c>
      <c r="Q13" s="27">
        <v>0.029861111111111113</v>
      </c>
      <c r="R13" s="53">
        <f>'ラリー区間集計'!Y13</f>
        <v>0.03320601851851852</v>
      </c>
      <c r="S13" s="29">
        <f t="shared" si="5"/>
        <v>289</v>
      </c>
      <c r="T13" s="27">
        <v>0.05902777777777778</v>
      </c>
      <c r="U13" s="27">
        <v>0.062129629629629625</v>
      </c>
      <c r="V13" s="30">
        <f t="shared" si="6"/>
        <v>268</v>
      </c>
      <c r="W13" s="18">
        <f t="shared" si="7"/>
        <v>618</v>
      </c>
      <c r="X13" s="32">
        <f t="shared" si="8"/>
        <v>1254</v>
      </c>
    </row>
    <row r="14" spans="1:24" ht="13.5">
      <c r="A14" s="9">
        <f>エントリリスト!A16</f>
        <v>13</v>
      </c>
      <c r="B14" s="10" t="str">
        <f>エントリリスト!B16</f>
        <v>B</v>
      </c>
      <c r="C14" s="17" t="str">
        <f>エントリリスト!I16</f>
        <v>松山オートクラブ　インテグラ</v>
      </c>
      <c r="D14" s="27">
        <v>0.909722222222222</v>
      </c>
      <c r="E14" s="27">
        <v>0.9104166666666668</v>
      </c>
      <c r="F14" s="29">
        <f t="shared" si="0"/>
        <v>60</v>
      </c>
      <c r="G14" s="27">
        <v>0.913194444444444</v>
      </c>
      <c r="H14" s="53">
        <f>'ラリー区間集計'!I14</f>
        <v>0.9166435185185186</v>
      </c>
      <c r="I14" s="29">
        <f t="shared" si="1"/>
        <v>298</v>
      </c>
      <c r="J14" s="27">
        <v>0.9326388888888889</v>
      </c>
      <c r="K14" s="27">
        <f>'ラリー区間集計'!N14</f>
        <v>0.935787037037037</v>
      </c>
      <c r="L14" s="30">
        <f t="shared" si="2"/>
        <v>272</v>
      </c>
      <c r="M14" s="18">
        <f t="shared" si="3"/>
        <v>630</v>
      </c>
      <c r="N14" s="27">
        <v>0.027083333333333334</v>
      </c>
      <c r="O14" s="27">
        <v>0.027777777777777776</v>
      </c>
      <c r="P14" s="29">
        <f t="shared" si="4"/>
        <v>60</v>
      </c>
      <c r="Q14" s="27">
        <v>0.030555555555555555</v>
      </c>
      <c r="R14" s="53">
        <f>'ラリー区間集計'!Y14</f>
        <v>0.03386574074074074</v>
      </c>
      <c r="S14" s="29">
        <f t="shared" si="5"/>
        <v>286</v>
      </c>
      <c r="T14" s="27">
        <v>0.059722222222222225</v>
      </c>
      <c r="U14" s="27">
        <v>0.06274305555555555</v>
      </c>
      <c r="V14" s="30">
        <f t="shared" si="6"/>
        <v>261</v>
      </c>
      <c r="W14" s="18">
        <f t="shared" si="7"/>
        <v>607</v>
      </c>
      <c r="X14" s="32">
        <f t="shared" si="8"/>
        <v>1237</v>
      </c>
    </row>
    <row r="15" spans="1:24" ht="13.5">
      <c r="A15" s="9">
        <f>エントリリスト!A17</f>
        <v>14</v>
      </c>
      <c r="B15" s="10" t="str">
        <f>エントリリスト!B17</f>
        <v>B</v>
      </c>
      <c r="C15" s="17" t="str">
        <f>エントリリスト!I17</f>
        <v>福代酒店DLセリカ</v>
      </c>
      <c r="D15" s="27">
        <v>0.910416666666666</v>
      </c>
      <c r="E15" s="27">
        <v>0.9111342592592592</v>
      </c>
      <c r="F15" s="29">
        <f t="shared" si="0"/>
        <v>62</v>
      </c>
      <c r="G15" s="27">
        <v>0.913888888888889</v>
      </c>
      <c r="H15" s="53">
        <f>'ラリー区間集計'!I15</f>
        <v>0.917337962962963</v>
      </c>
      <c r="I15" s="29">
        <f t="shared" si="1"/>
        <v>298</v>
      </c>
      <c r="J15" s="27">
        <v>0.9347222222222222</v>
      </c>
      <c r="K15" s="27">
        <f>'ラリー区間集計'!N15</f>
        <v>0.9380092592592592</v>
      </c>
      <c r="L15" s="30">
        <f t="shared" si="2"/>
        <v>284</v>
      </c>
      <c r="M15" s="18">
        <f t="shared" si="3"/>
        <v>644</v>
      </c>
      <c r="N15" s="27">
        <v>0.0277777777777778</v>
      </c>
      <c r="O15" s="27">
        <v>0.028518518518518523</v>
      </c>
      <c r="P15" s="29">
        <f t="shared" si="4"/>
        <v>64</v>
      </c>
      <c r="Q15" s="27">
        <v>0.03125</v>
      </c>
      <c r="R15" s="53">
        <f>'ラリー区間集計'!Y15</f>
        <v>0.0347337962962963</v>
      </c>
      <c r="S15" s="29">
        <f t="shared" si="5"/>
        <v>301</v>
      </c>
      <c r="T15" s="27">
        <v>0.0604166666666667</v>
      </c>
      <c r="U15" s="27">
        <v>0.06357638888888889</v>
      </c>
      <c r="V15" s="30">
        <f t="shared" si="6"/>
        <v>273</v>
      </c>
      <c r="W15" s="18">
        <f t="shared" si="7"/>
        <v>638</v>
      </c>
      <c r="X15" s="32">
        <f t="shared" si="8"/>
        <v>1282</v>
      </c>
    </row>
    <row r="16" spans="1:24" ht="13.5">
      <c r="A16" s="9">
        <f>エントリリスト!A18</f>
        <v>15</v>
      </c>
      <c r="B16" s="10" t="str">
        <f>エントリリスト!B18</f>
        <v>B</v>
      </c>
      <c r="C16" s="17" t="str">
        <f>エントリリスト!I18</f>
        <v>アトリエ921☆大川ボデー☆アスティ</v>
      </c>
      <c r="D16" s="27">
        <v>0.911111111111111</v>
      </c>
      <c r="E16" s="27">
        <v>0.9118171296296297</v>
      </c>
      <c r="F16" s="29">
        <f t="shared" si="0"/>
        <v>61</v>
      </c>
      <c r="G16" s="27">
        <v>0.914583333333333</v>
      </c>
      <c r="H16" s="53">
        <f>'ラリー区間集計'!I16</f>
        <v>0.9180787037037037</v>
      </c>
      <c r="I16" s="29">
        <f t="shared" si="1"/>
        <v>302</v>
      </c>
      <c r="J16" s="27">
        <v>0.9354166666666667</v>
      </c>
      <c r="K16" s="27">
        <f>'ラリー区間集計'!N16</f>
        <v>0.9385185185185185</v>
      </c>
      <c r="L16" s="30">
        <f t="shared" si="2"/>
        <v>268</v>
      </c>
      <c r="M16" s="18">
        <f t="shared" si="3"/>
        <v>631</v>
      </c>
      <c r="N16" s="27">
        <v>0.0284722222222222</v>
      </c>
      <c r="O16" s="27">
        <v>0.02917824074074074</v>
      </c>
      <c r="P16" s="29">
        <f t="shared" si="4"/>
        <v>61</v>
      </c>
      <c r="Q16" s="27">
        <v>0.03194444444444445</v>
      </c>
      <c r="R16" s="53">
        <f>'ラリー区間集計'!Y16</f>
        <v>0.03532407407407407</v>
      </c>
      <c r="S16" s="29">
        <f t="shared" si="5"/>
        <v>292</v>
      </c>
      <c r="T16" s="27">
        <v>0.0611111111111111</v>
      </c>
      <c r="U16" s="27">
        <v>0.06418981481481481</v>
      </c>
      <c r="V16" s="30">
        <f t="shared" si="6"/>
        <v>266</v>
      </c>
      <c r="W16" s="18">
        <f t="shared" si="7"/>
        <v>619</v>
      </c>
      <c r="X16" s="32">
        <f t="shared" si="8"/>
        <v>1250</v>
      </c>
    </row>
    <row r="17" spans="1:24" ht="13.5">
      <c r="A17" s="9">
        <f>エントリリスト!A19</f>
        <v>16</v>
      </c>
      <c r="B17" s="10" t="str">
        <f>エントリリスト!B19</f>
        <v>B</v>
      </c>
      <c r="C17" s="17" t="str">
        <f>エントリリスト!I19</f>
        <v>車屋セリカ</v>
      </c>
      <c r="D17" s="27">
        <v>0.911805555555555</v>
      </c>
      <c r="E17" s="27">
        <v>0.912511574074074</v>
      </c>
      <c r="F17" s="29">
        <f t="shared" si="0"/>
        <v>61</v>
      </c>
      <c r="G17" s="27">
        <v>0.915277777777778</v>
      </c>
      <c r="H17" s="53">
        <f>'ラリー区間集計'!I17</f>
        <v>0.9185648148148148</v>
      </c>
      <c r="I17" s="29">
        <f t="shared" si="1"/>
        <v>284</v>
      </c>
      <c r="J17" s="27">
        <v>0.936111111111111</v>
      </c>
      <c r="K17" s="27">
        <f>'ラリー区間集計'!N17</f>
        <v>0.9391435185185185</v>
      </c>
      <c r="L17" s="30">
        <f t="shared" si="2"/>
        <v>262</v>
      </c>
      <c r="M17" s="18">
        <f t="shared" si="3"/>
        <v>607</v>
      </c>
      <c r="N17" s="27">
        <v>0.0291666666666667</v>
      </c>
      <c r="O17" s="27">
        <v>0.029872685185185183</v>
      </c>
      <c r="P17" s="29">
        <f t="shared" si="4"/>
        <v>61</v>
      </c>
      <c r="Q17" s="27">
        <v>0.03263888888888889</v>
      </c>
      <c r="R17" s="53">
        <f>'ラリー区間集計'!Y17</f>
        <v>0.03597222222222222</v>
      </c>
      <c r="S17" s="29">
        <f t="shared" si="5"/>
        <v>288</v>
      </c>
      <c r="T17" s="27">
        <v>0.0618055555555556</v>
      </c>
      <c r="U17" s="27">
        <v>0.06484953703703704</v>
      </c>
      <c r="V17" s="30">
        <f t="shared" si="6"/>
        <v>263</v>
      </c>
      <c r="W17" s="18">
        <f t="shared" si="7"/>
        <v>612</v>
      </c>
      <c r="X17" s="32">
        <f t="shared" si="8"/>
        <v>1219</v>
      </c>
    </row>
    <row r="18" spans="1:24" ht="13.5">
      <c r="A18" s="9">
        <f>エントリリスト!A20</f>
        <v>17</v>
      </c>
      <c r="B18" s="10" t="str">
        <f>エントリリスト!B20</f>
        <v>B</v>
      </c>
      <c r="C18" s="17" t="str">
        <f>エントリリスト!I20</f>
        <v>DL・KYB・GDKレビンSPL</v>
      </c>
      <c r="D18" s="27">
        <v>0.912499999999999</v>
      </c>
      <c r="E18" s="27">
        <v>0.9132175925925926</v>
      </c>
      <c r="F18" s="29">
        <f t="shared" si="0"/>
        <v>62</v>
      </c>
      <c r="G18" s="27">
        <v>0.915972222222222</v>
      </c>
      <c r="H18" s="53">
        <f>'ラリー区間集計'!I18</f>
        <v>0.9194328703703704</v>
      </c>
      <c r="I18" s="29">
        <f t="shared" si="1"/>
        <v>299</v>
      </c>
      <c r="J18" s="27">
        <v>0.9368055555555556</v>
      </c>
      <c r="K18" s="27">
        <f>'ラリー区間集計'!N18</f>
        <v>0.9398842592592592</v>
      </c>
      <c r="L18" s="30">
        <f t="shared" si="2"/>
        <v>266</v>
      </c>
      <c r="M18" s="18">
        <f t="shared" si="3"/>
        <v>627</v>
      </c>
      <c r="N18" s="27">
        <v>0.0298611111111111</v>
      </c>
      <c r="O18" s="27">
        <v>0.030567129629629628</v>
      </c>
      <c r="P18" s="29">
        <f t="shared" si="4"/>
        <v>61</v>
      </c>
      <c r="Q18" s="27">
        <v>0.03333333333333333</v>
      </c>
      <c r="R18" s="53">
        <f>'ラリー区間集計'!Y18</f>
        <v>0.03667824074074074</v>
      </c>
      <c r="S18" s="29">
        <f t="shared" si="5"/>
        <v>289</v>
      </c>
      <c r="T18" s="27">
        <v>0.0625</v>
      </c>
      <c r="U18" s="27">
        <v>0.06557870370370371</v>
      </c>
      <c r="V18" s="30">
        <f t="shared" si="6"/>
        <v>266</v>
      </c>
      <c r="W18" s="18">
        <f t="shared" si="7"/>
        <v>616</v>
      </c>
      <c r="X18" s="32">
        <f t="shared" si="8"/>
        <v>1243</v>
      </c>
    </row>
    <row r="19" spans="1:24" ht="13.5">
      <c r="A19" s="9">
        <f>エントリリスト!A21</f>
        <v>18</v>
      </c>
      <c r="B19" s="10" t="str">
        <f>エントリリスト!B21</f>
        <v>B</v>
      </c>
      <c r="C19" s="17" t="str">
        <f>エントリリスト!I21</f>
        <v>Rスポーツ・KYB・NGK・インテグラ</v>
      </c>
      <c r="D19" s="27">
        <v>0.9131944444444445</v>
      </c>
      <c r="E19" s="27">
        <v>0.913900462962963</v>
      </c>
      <c r="F19" s="29">
        <f t="shared" si="0"/>
        <v>61</v>
      </c>
      <c r="G19" s="27">
        <v>0.9166666666666666</v>
      </c>
      <c r="H19" s="53">
        <f>'ラリー区間集計'!I19</f>
        <v>0.920162037037037</v>
      </c>
      <c r="I19" s="29">
        <f t="shared" si="1"/>
        <v>302</v>
      </c>
      <c r="J19" s="27">
        <v>0.9375</v>
      </c>
      <c r="K19" s="27">
        <f>'ラリー区間集計'!N19</f>
        <v>0.9406134259259259</v>
      </c>
      <c r="L19" s="30">
        <f t="shared" si="2"/>
        <v>269</v>
      </c>
      <c r="M19" s="18">
        <f t="shared" si="3"/>
        <v>632</v>
      </c>
      <c r="N19" s="27">
        <v>0.03194444444444445</v>
      </c>
      <c r="O19" s="27">
        <v>0.03263888888888889</v>
      </c>
      <c r="P19" s="29">
        <f t="shared" si="4"/>
        <v>60</v>
      </c>
      <c r="Q19" s="27">
        <v>0.034722222222222224</v>
      </c>
      <c r="R19" s="53">
        <f>'ラリー区間集計'!Y19</f>
        <v>0.03804398148148148</v>
      </c>
      <c r="S19" s="29">
        <f t="shared" si="5"/>
        <v>287</v>
      </c>
      <c r="T19" s="27">
        <v>0.06388888888888888</v>
      </c>
      <c r="U19" s="27">
        <v>0.066875</v>
      </c>
      <c r="V19" s="30">
        <f t="shared" si="6"/>
        <v>258</v>
      </c>
      <c r="W19" s="18">
        <f t="shared" si="7"/>
        <v>605</v>
      </c>
      <c r="X19" s="32">
        <f t="shared" si="8"/>
        <v>1237</v>
      </c>
    </row>
    <row r="20" spans="1:24" ht="13.5">
      <c r="A20" s="9">
        <f>エントリリスト!A22</f>
        <v>19</v>
      </c>
      <c r="B20" s="10" t="str">
        <f>エントリリスト!B22</f>
        <v>B</v>
      </c>
      <c r="C20" s="17" t="str">
        <f>エントリリスト!I22</f>
        <v>車屋・ドリーム・ミラージュ</v>
      </c>
      <c r="D20" s="27">
        <v>0.9138888888888889</v>
      </c>
      <c r="E20" s="27">
        <v>0.9146180555555555</v>
      </c>
      <c r="F20" s="29">
        <f t="shared" si="0"/>
        <v>63</v>
      </c>
      <c r="G20" s="27">
        <v>0.9173611111111111</v>
      </c>
      <c r="H20" s="53">
        <f>'ラリー区間集計'!I20</f>
        <v>0.9209027777777777</v>
      </c>
      <c r="I20" s="29">
        <f t="shared" si="1"/>
        <v>306</v>
      </c>
      <c r="J20" s="27">
        <v>0.9381944444444444</v>
      </c>
      <c r="K20" s="27">
        <f>'ラリー区間集計'!N20</f>
        <v>0.9413888888888889</v>
      </c>
      <c r="L20" s="30">
        <f t="shared" si="2"/>
        <v>276</v>
      </c>
      <c r="M20" s="18">
        <f t="shared" si="3"/>
        <v>645</v>
      </c>
      <c r="N20" s="27">
        <v>0.030555555555555555</v>
      </c>
      <c r="O20" s="27">
        <v>0.0312962962962963</v>
      </c>
      <c r="P20" s="29">
        <f t="shared" si="4"/>
        <v>64</v>
      </c>
      <c r="Q20" s="27">
        <v>0.034027777777777775</v>
      </c>
      <c r="R20" s="53">
        <f>'ラリー区間集計'!Y20</f>
        <v>0.03755787037037037</v>
      </c>
      <c r="S20" s="29">
        <f t="shared" si="5"/>
        <v>305</v>
      </c>
      <c r="T20" s="27">
        <v>0.06319444444444444</v>
      </c>
      <c r="U20" s="27">
        <v>0.06634259259259259</v>
      </c>
      <c r="V20" s="30">
        <f t="shared" si="6"/>
        <v>272</v>
      </c>
      <c r="W20" s="18">
        <f t="shared" si="7"/>
        <v>641</v>
      </c>
      <c r="X20" s="32">
        <f t="shared" si="8"/>
        <v>1286</v>
      </c>
    </row>
    <row r="21" spans="1:24" ht="13.5">
      <c r="A21" s="9">
        <f>エントリリスト!A23</f>
        <v>20</v>
      </c>
      <c r="B21" s="10" t="str">
        <f>エントリリスト!B23</f>
        <v>B</v>
      </c>
      <c r="C21" s="17" t="str">
        <f>エントリリスト!I23</f>
        <v>ヨシタカミラージュ</v>
      </c>
      <c r="D21" s="27">
        <v>0.9145833333333333</v>
      </c>
      <c r="E21" s="27">
        <v>0.9152893518518518</v>
      </c>
      <c r="F21" s="29">
        <f>IF(SECOND(D21)=0,IF(AND(HOUR(E21)=0,HOUR(D21)=23),60*(60-MINUTE(D21)+MINUTE(E21)-1)+60-SECOND(D21)+SECOND(E21),IF(HOUR(E21)&gt;HOUR(D21),60*(60-MINUTE(D21))+60*MINUTE(E21)+SECOND(E21),(MINUTE(E21-D21)*60)+SECOND(E21))),IF(MINUTE(D21)=MINUTE(E21),SECOND(E21)-SECOND(D21),IF(AND(HOUR(E21)=0,HOUR(D21)=23),60*(60-MINUTE(D21)+MINUTE(E21)-1)+60-SECOND(D21)+SECOND(E21),60*(MINUTE(E21)-MINUTE(D21)-1)+60-SECOND(D21)+SECOND(E21))))</f>
        <v>61</v>
      </c>
      <c r="G21" s="27">
        <v>0.9347222222222222</v>
      </c>
      <c r="H21" s="53">
        <f>'ラリー区間集計'!I21</f>
        <v>0.938125</v>
      </c>
      <c r="I21" s="29">
        <f>IF(SECOND(G21)=0,IF(AND(HOUR(H21)=0,HOUR(G21)=23),60*(60-MINUTE(G21)+MINUTE(H21)-1)+60-SECOND(G21)+SECOND(H21),IF(HOUR(H21)&gt;HOUR(G21),60*(60-MINUTE(G21))+60*MINUTE(H21)+SECOND(H21),(MINUTE(H21-G21)*60)+SECOND(H21))),IF(MINUTE(G21)=MINUTE(H21),SECOND(H21)-SECOND(G21),IF(AND(HOUR(H21)=0,HOUR(G21)=23),60*(60-MINUTE(G21)+MINUTE(H21)-1)+60-SECOND(G21)+SECOND(H21),60*(MINUTE(H21)-MINUTE(G21)-1)+60-SECOND(G21)+SECOND(H21))))</f>
        <v>294</v>
      </c>
      <c r="J21" s="27">
        <v>0.9576388888888889</v>
      </c>
      <c r="K21" s="27">
        <f>'ラリー区間集計'!N21</f>
        <v>0.9608101851851852</v>
      </c>
      <c r="L21" s="30">
        <f>IF(SECOND(J21)=0,IF(AND(HOUR(K21)=0,HOUR(J21)=23),60*(60-MINUTE(J21)+MINUTE(K21)-1)+60-SECOND(J21)+SECOND(K21),IF(HOUR(K21)&gt;HOUR(J21),60*(60-MINUTE(J21))+60*MINUTE(K21)+SECOND(K21),(MINUTE(K21-J21)*60)+SECOND(K21))),IF(MINUTE(J21)=MINUTE(K21),SECOND(K21)-SECOND(J21),IF(AND(HOUR(K21)=0,HOUR(J21)=23),60*(60-MINUTE(J21)+MINUTE(K21)-1)+60-SECOND(J21)+SECOND(K21),60*(MINUTE(K21)-MINUTE(J21)-1)+60-SECOND(J21)+SECOND(K21))))</f>
        <v>274</v>
      </c>
      <c r="M21" s="18">
        <f>F21+I21+L21</f>
        <v>629</v>
      </c>
      <c r="N21" s="27">
        <v>0.03680555555555556</v>
      </c>
      <c r="O21" s="27">
        <v>0.0375462962962963</v>
      </c>
      <c r="P21" s="29">
        <f>IF(SECOND(N21)=0,IF(AND(HOUR(O21)=0,HOUR(N21)=23),60*(60-MINUTE(N21)+MINUTE(O21)-1)+60-SECOND(N21)+SECOND(O21),IF(HOUR(O21)&gt;HOUR(N21),60*(60-MINUTE(N21))+60*MINUTE(O21)+SECOND(O21),(MINUTE(O21-N21)*60)+SECOND(O21))),IF(MINUTE(N21)=MINUTE(O21),SECOND(O21)-SECOND(N21),IF(AND(HOUR(O21)=0,HOUR(N21)=23),60*(60-MINUTE(N21)+MINUTE(O21)-1)+60-SECOND(N21)+SECOND(O21),60*(MINUTE(O21)-MINUTE(N21)-1)+60-SECOND(N21)+SECOND(O21))))</f>
        <v>64</v>
      </c>
      <c r="Q21" s="27">
        <v>0.03958333333333333</v>
      </c>
      <c r="R21" s="53">
        <f>'ラリー区間集計'!Y21</f>
        <v>0.04306712962962963</v>
      </c>
      <c r="S21" s="29">
        <f>IF(SECOND(Q21)=0,IF(AND(HOUR(R21)=0,HOUR(Q21)=23),60*(60-MINUTE(Q21)+MINUTE(R21)-1)+60-SECOND(Q21)+SECOND(R21),IF(HOUR(R21)&gt;HOUR(Q21),60*(60-MINUTE(Q21))+60*MINUTE(R21)+SECOND(R21),(MINUTE(R21-Q21)*60)+SECOND(R21))),IF(MINUTE(Q21)=MINUTE(R21),SECOND(R21)-SECOND(Q21),IF(AND(HOUR(R21)=0,HOUR(Q21)=23),60*(60-MINUTE(Q21)+MINUTE(R21)-1)+60-SECOND(Q21)+SECOND(R21),60*(MINUTE(R21)-MINUTE(Q21)-1)+60-SECOND(Q21)+SECOND(R21))))</f>
        <v>301</v>
      </c>
      <c r="T21" s="27">
        <v>0.06805555555555555</v>
      </c>
      <c r="U21" s="27">
        <v>0.07119212962962963</v>
      </c>
      <c r="V21" s="30">
        <f>IF(SECOND(T21)=0,IF(AND(HOUR(U21)=0,HOUR(T21)=23),60*(60-MINUTE(T21)+MINUTE(U21)-1)+60-SECOND(T21)+SECOND(U21),IF(HOUR(U21)&gt;HOUR(T21),60*(60-MINUTE(T21))+60*MINUTE(U21)+SECOND(U21),(MINUTE(U21-T21)*60)+SECOND(U21))),IF(MINUTE(T21)=MINUTE(U21),SECOND(U21)-SECOND(T21),IF(AND(HOUR(U21)=0,HOUR(T21)=23),60*(60-MINUTE(T21)+MINUTE(U21)-1)+60-SECOND(T21)+SECOND(U21),60*(MINUTE(U21)-MINUTE(T21)-1)+60-SECOND(T21)+SECOND(U21))))</f>
        <v>271</v>
      </c>
      <c r="W21" s="18">
        <f>P21+S21+V21</f>
        <v>636</v>
      </c>
      <c r="X21" s="32">
        <f>M21+W21</f>
        <v>1265</v>
      </c>
    </row>
    <row r="22" spans="1:24" ht="13.5">
      <c r="A22" s="9">
        <f>エントリリスト!A24</f>
        <v>21</v>
      </c>
      <c r="B22" s="10" t="str">
        <f>エントリリスト!B24</f>
        <v>B</v>
      </c>
      <c r="C22" s="17" t="str">
        <f>エントリリスト!I24</f>
        <v>SAS、MSトモナリredEK9</v>
      </c>
      <c r="D22" s="27">
        <v>0.915277777777777</v>
      </c>
      <c r="E22" s="27">
        <v>0.9159722222222223</v>
      </c>
      <c r="F22" s="29">
        <f t="shared" si="0"/>
        <v>60</v>
      </c>
      <c r="G22" s="27">
        <v>0.9354166666666667</v>
      </c>
      <c r="H22" s="53">
        <f>'ラリー区間集計'!I22</f>
        <v>0.939375</v>
      </c>
      <c r="I22" s="29">
        <f t="shared" si="1"/>
        <v>342</v>
      </c>
      <c r="J22" s="27">
        <v>0.9569444444444444</v>
      </c>
      <c r="K22" s="27">
        <f>'ラリー区間集計'!N22</f>
        <v>0.9604513888888889</v>
      </c>
      <c r="L22" s="30">
        <f t="shared" si="2"/>
        <v>303</v>
      </c>
      <c r="M22" s="18">
        <f t="shared" si="3"/>
        <v>705</v>
      </c>
      <c r="N22" s="27">
        <v>0.03333333333333333</v>
      </c>
      <c r="O22" s="27">
        <v>0.03412037037037037</v>
      </c>
      <c r="P22" s="29">
        <f t="shared" si="4"/>
        <v>68</v>
      </c>
      <c r="Q22" s="27">
        <v>0.036111111111111115</v>
      </c>
      <c r="R22" s="53">
        <f>'ラリー区間集計'!Y22</f>
        <v>0.039942129629629626</v>
      </c>
      <c r="S22" s="29">
        <f t="shared" si="5"/>
        <v>331</v>
      </c>
      <c r="T22" s="27">
        <v>0.06458333333333334</v>
      </c>
      <c r="U22" s="27">
        <v>0.06802083333333334</v>
      </c>
      <c r="V22" s="30">
        <f t="shared" si="6"/>
        <v>297</v>
      </c>
      <c r="W22" s="18">
        <f t="shared" si="7"/>
        <v>696</v>
      </c>
      <c r="X22" s="32">
        <f t="shared" si="8"/>
        <v>1401</v>
      </c>
    </row>
    <row r="23" spans="1:24" ht="13.5">
      <c r="A23" s="9">
        <f>エントリリスト!A25</f>
        <v>22</v>
      </c>
      <c r="B23" s="10" t="str">
        <f>エントリリスト!B25</f>
        <v>B</v>
      </c>
      <c r="C23" s="17" t="str">
        <f>エントリリスト!I25</f>
        <v>Garage-O田ミラージュ2006</v>
      </c>
      <c r="D23" s="27">
        <v>0.915972222222221</v>
      </c>
      <c r="E23" s="27">
        <v>0.9166782407407408</v>
      </c>
      <c r="F23" s="29">
        <f t="shared" si="0"/>
        <v>61</v>
      </c>
      <c r="G23" s="27">
        <v>0.936111111111111</v>
      </c>
      <c r="H23" s="53">
        <f>'ラリー区間集計'!I23</f>
        <v>0.9395370370370371</v>
      </c>
      <c r="I23" s="29">
        <f t="shared" si="1"/>
        <v>296</v>
      </c>
      <c r="J23" s="27">
        <v>0.9881944444444444</v>
      </c>
      <c r="K23" s="27">
        <f>'ラリー区間集計'!N23</f>
        <v>0.9914930555555556</v>
      </c>
      <c r="L23" s="30">
        <f t="shared" si="2"/>
        <v>285</v>
      </c>
      <c r="M23" s="18">
        <f t="shared" si="3"/>
        <v>642</v>
      </c>
      <c r="N23" s="27">
        <v>0.04861111111111111</v>
      </c>
      <c r="O23" s="27">
        <v>0.049340277777777775</v>
      </c>
      <c r="P23" s="29">
        <f t="shared" si="4"/>
        <v>63</v>
      </c>
      <c r="Q23" s="27">
        <v>0.051388888888888894</v>
      </c>
      <c r="R23" s="53">
        <f>'ラリー区間集計'!Y23</f>
        <v>0.05502314814814815</v>
      </c>
      <c r="S23" s="29">
        <f t="shared" si="5"/>
        <v>314</v>
      </c>
      <c r="T23" s="27">
        <v>0.0763888888888889</v>
      </c>
      <c r="U23" s="27">
        <v>0.07960648148148149</v>
      </c>
      <c r="V23" s="30">
        <f t="shared" si="6"/>
        <v>278</v>
      </c>
      <c r="W23" s="18">
        <f t="shared" si="7"/>
        <v>655</v>
      </c>
      <c r="X23" s="32">
        <f t="shared" si="8"/>
        <v>1297</v>
      </c>
    </row>
    <row r="24" spans="1:24" ht="13.5">
      <c r="A24" s="9">
        <f>エントリリスト!A26</f>
        <v>23</v>
      </c>
      <c r="B24" s="10" t="str">
        <f>エントリリスト!B26</f>
        <v>B</v>
      </c>
      <c r="C24" s="17" t="str">
        <f>エントリリスト!I26</f>
        <v>Rベア裁判員制度がはじまりますレビン</v>
      </c>
      <c r="D24" s="27">
        <v>0.916666666666665</v>
      </c>
      <c r="E24" s="27">
        <v>0.9173842592592593</v>
      </c>
      <c r="F24" s="29">
        <f t="shared" si="0"/>
        <v>62</v>
      </c>
      <c r="G24" s="27">
        <v>0.936805555555556</v>
      </c>
      <c r="H24" s="53">
        <f>'ラリー区間集計'!I24</f>
        <v>0.9402777777777778</v>
      </c>
      <c r="I24" s="29">
        <f t="shared" si="1"/>
        <v>300</v>
      </c>
      <c r="J24" s="27">
        <v>0.9583333333333334</v>
      </c>
      <c r="K24" s="27">
        <f>'ラリー区間集計'!N24</f>
        <v>0.9615393518518518</v>
      </c>
      <c r="L24" s="30">
        <f t="shared" si="2"/>
        <v>277</v>
      </c>
      <c r="M24" s="18">
        <f t="shared" si="3"/>
        <v>639</v>
      </c>
      <c r="N24" s="27">
        <v>0.034027777777777775</v>
      </c>
      <c r="O24" s="27">
        <v>0.03474537037037037</v>
      </c>
      <c r="P24" s="29">
        <f t="shared" si="4"/>
        <v>62</v>
      </c>
      <c r="Q24" s="27">
        <v>0.03680555555555556</v>
      </c>
      <c r="R24" s="53">
        <f>'ラリー区間集計'!Y24</f>
        <v>0.04024305555555556</v>
      </c>
      <c r="S24" s="29">
        <f t="shared" si="5"/>
        <v>297</v>
      </c>
      <c r="T24" s="27">
        <v>0.06527777777777778</v>
      </c>
      <c r="U24" s="27">
        <v>0.06840277777777777</v>
      </c>
      <c r="V24" s="30">
        <f t="shared" si="6"/>
        <v>270</v>
      </c>
      <c r="W24" s="18">
        <f t="shared" si="7"/>
        <v>629</v>
      </c>
      <c r="X24" s="32">
        <f t="shared" si="8"/>
        <v>1268</v>
      </c>
    </row>
    <row r="25" spans="1:24" ht="13.5">
      <c r="A25" s="9">
        <f>エントリリスト!A27</f>
        <v>24</v>
      </c>
      <c r="B25" s="10" t="str">
        <f>エントリリスト!B27</f>
        <v>B</v>
      </c>
      <c r="C25" s="17" t="str">
        <f>エントリリスト!I27</f>
        <v>IRW岩見自動車ミラージュ</v>
      </c>
      <c r="D25" s="27">
        <v>0.91736111111111</v>
      </c>
      <c r="E25" s="27">
        <v>0.9180902777777779</v>
      </c>
      <c r="F25" s="29">
        <f t="shared" si="0"/>
        <v>63</v>
      </c>
      <c r="G25" s="27">
        <v>0.9375</v>
      </c>
      <c r="H25" s="53">
        <f>'ラリー区間集計'!I25</f>
        <v>0.9410532407407407</v>
      </c>
      <c r="I25" s="29">
        <f t="shared" si="1"/>
        <v>307</v>
      </c>
      <c r="J25" s="27">
        <v>0.9590277777777777</v>
      </c>
      <c r="K25" s="27">
        <f>'ラリー区間集計'!N25</f>
        <v>0.9622569444444444</v>
      </c>
      <c r="L25" s="30">
        <f t="shared" si="2"/>
        <v>279</v>
      </c>
      <c r="M25" s="18">
        <f t="shared" si="3"/>
        <v>649</v>
      </c>
      <c r="N25" s="27">
        <v>0.034722222222222224</v>
      </c>
      <c r="O25" s="27">
        <v>0.03543981481481481</v>
      </c>
      <c r="P25" s="29">
        <f t="shared" si="4"/>
        <v>62</v>
      </c>
      <c r="Q25" s="27">
        <v>0.0375</v>
      </c>
      <c r="R25" s="53">
        <f>'ラリー区間集計'!Y25</f>
        <v>0.04109953703703704</v>
      </c>
      <c r="S25" s="29">
        <f t="shared" si="5"/>
        <v>311</v>
      </c>
      <c r="T25" s="27">
        <v>0.06597222222222222</v>
      </c>
      <c r="U25" s="27">
        <v>0.06917824074074073</v>
      </c>
      <c r="V25" s="30">
        <f t="shared" si="6"/>
        <v>277</v>
      </c>
      <c r="W25" s="18">
        <f t="shared" si="7"/>
        <v>650</v>
      </c>
      <c r="X25" s="32">
        <f t="shared" si="8"/>
        <v>1299</v>
      </c>
    </row>
    <row r="26" spans="1:24" ht="13.5">
      <c r="A26" s="9">
        <f>エントリリスト!A28</f>
        <v>25</v>
      </c>
      <c r="B26" s="10" t="str">
        <f>エントリリスト!B28</f>
        <v>B</v>
      </c>
      <c r="C26" s="17" t="str">
        <f>エントリリスト!I28</f>
        <v>RスポーツSPLミラージュ</v>
      </c>
      <c r="D26" s="27">
        <v>0.918055555555554</v>
      </c>
      <c r="E26" s="27">
        <v>0.9188078703703703</v>
      </c>
      <c r="F26" s="29">
        <f t="shared" si="0"/>
        <v>65</v>
      </c>
      <c r="G26" s="27">
        <v>0.938194444444444</v>
      </c>
      <c r="H26" s="53">
        <f>'ラリー区間集計'!I26</f>
        <v>0.9417013888888889</v>
      </c>
      <c r="I26" s="29">
        <f t="shared" si="1"/>
        <v>303</v>
      </c>
      <c r="J26" s="27">
        <v>0.959722222222222</v>
      </c>
      <c r="K26" s="27">
        <f>'ラリー区間集計'!N26</f>
        <v>0.9629513888888889</v>
      </c>
      <c r="L26" s="30">
        <f t="shared" si="2"/>
        <v>279</v>
      </c>
      <c r="M26" s="18">
        <f t="shared" si="3"/>
        <v>647</v>
      </c>
      <c r="N26" s="27">
        <v>0.035416666666666666</v>
      </c>
      <c r="O26" s="27">
        <v>0.03616898148148148</v>
      </c>
      <c r="P26" s="29">
        <f t="shared" si="4"/>
        <v>65</v>
      </c>
      <c r="Q26" s="27">
        <v>0.03819444444444444</v>
      </c>
      <c r="R26" s="53">
        <f>'ラリー区間集計'!Y26</f>
        <v>0.04173611111111111</v>
      </c>
      <c r="S26" s="29">
        <f t="shared" si="5"/>
        <v>306</v>
      </c>
      <c r="T26" s="27">
        <v>0.06666666666666667</v>
      </c>
      <c r="U26" s="27">
        <v>0.06994212962962963</v>
      </c>
      <c r="V26" s="30">
        <f t="shared" si="6"/>
        <v>283</v>
      </c>
      <c r="W26" s="18">
        <f t="shared" si="7"/>
        <v>654</v>
      </c>
      <c r="X26" s="32">
        <f t="shared" si="8"/>
        <v>1301</v>
      </c>
    </row>
    <row r="27" spans="1:24" ht="13.5">
      <c r="A27" s="9">
        <f>エントリリスト!A29</f>
        <v>26</v>
      </c>
      <c r="B27" s="10" t="str">
        <f>エントリリスト!B29</f>
        <v>B</v>
      </c>
      <c r="C27" s="17" t="str">
        <f>エントリリスト!I29</f>
        <v>シビック</v>
      </c>
      <c r="D27" s="27">
        <v>0.918749999999998</v>
      </c>
      <c r="E27" s="27">
        <v>0.9194907407407408</v>
      </c>
      <c r="F27" s="29">
        <f t="shared" si="0"/>
        <v>64</v>
      </c>
      <c r="G27" s="27">
        <v>0.938888888888889</v>
      </c>
      <c r="H27" s="53">
        <f>'ラリー区間集計'!I27</f>
        <v>0.9424768518518518</v>
      </c>
      <c r="I27" s="29">
        <f t="shared" si="1"/>
        <v>310</v>
      </c>
      <c r="J27" s="27">
        <v>0.960416666666666</v>
      </c>
      <c r="K27" s="27">
        <f>'ラリー区間集計'!N27</f>
        <v>0.9636458333333334</v>
      </c>
      <c r="L27" s="30">
        <f t="shared" si="2"/>
        <v>279</v>
      </c>
      <c r="M27" s="18">
        <f t="shared" si="3"/>
        <v>653</v>
      </c>
      <c r="N27" s="27">
        <v>0.036111111111111115</v>
      </c>
      <c r="O27" s="27">
        <v>0.03684027777777778</v>
      </c>
      <c r="P27" s="29">
        <f t="shared" si="4"/>
        <v>63</v>
      </c>
      <c r="Q27" s="27">
        <v>0.03888888888888889</v>
      </c>
      <c r="R27" s="53">
        <f>'ラリー区間集計'!Y27</f>
        <v>0.042465277777777775</v>
      </c>
      <c r="S27" s="29">
        <f t="shared" si="5"/>
        <v>309</v>
      </c>
      <c r="T27" s="27">
        <v>0.06736111111111111</v>
      </c>
      <c r="U27" s="27">
        <v>0.07056712962962963</v>
      </c>
      <c r="V27" s="30">
        <f t="shared" si="6"/>
        <v>277</v>
      </c>
      <c r="W27" s="18">
        <f t="shared" si="7"/>
        <v>649</v>
      </c>
      <c r="X27" s="32">
        <f t="shared" si="8"/>
        <v>1302</v>
      </c>
    </row>
    <row r="28" spans="1:24" ht="13.5">
      <c r="A28" s="9">
        <f>エントリリスト!A30</f>
        <v>27</v>
      </c>
      <c r="B28" s="10" t="str">
        <f>エントリリスト!B30</f>
        <v>B</v>
      </c>
      <c r="C28" s="17" t="str">
        <f>エントリリスト!I30</f>
        <v>がんばれ♪ミラージュ</v>
      </c>
      <c r="D28" s="27">
        <v>0.919444444444442</v>
      </c>
      <c r="E28" s="27">
        <v>0.9202083333333334</v>
      </c>
      <c r="F28" s="29">
        <f t="shared" si="0"/>
        <v>66</v>
      </c>
      <c r="G28" s="27">
        <v>0.9395833333333333</v>
      </c>
      <c r="H28" s="53">
        <f>'ラリー区間集計'!I28</f>
        <v>0.9433449074074075</v>
      </c>
      <c r="I28" s="29">
        <f t="shared" si="1"/>
        <v>325</v>
      </c>
      <c r="J28" s="27">
        <v>0.961111111111111</v>
      </c>
      <c r="K28" s="27">
        <f>'ラリー区間集計'!N28</f>
        <v>0.9649884259259259</v>
      </c>
      <c r="L28" s="30">
        <f t="shared" si="2"/>
        <v>335</v>
      </c>
      <c r="M28" s="18">
        <f t="shared" si="3"/>
        <v>726</v>
      </c>
      <c r="N28" s="27">
        <v>0.04027777777777778</v>
      </c>
      <c r="O28" s="27">
        <v>0.041041666666666664</v>
      </c>
      <c r="P28" s="29">
        <f t="shared" si="4"/>
        <v>66</v>
      </c>
      <c r="Q28" s="27">
        <v>0.04305555555555556</v>
      </c>
      <c r="R28" s="53">
        <f>'ラリー区間集計'!Y28</f>
        <v>0.04670138888888889</v>
      </c>
      <c r="S28" s="29">
        <f t="shared" si="5"/>
        <v>315</v>
      </c>
      <c r="T28" s="27">
        <v>0.07083333333333333</v>
      </c>
      <c r="U28" s="27">
        <v>0.07422453703703703</v>
      </c>
      <c r="V28" s="30">
        <f t="shared" si="6"/>
        <v>293</v>
      </c>
      <c r="W28" s="18">
        <f t="shared" si="7"/>
        <v>674</v>
      </c>
      <c r="X28" s="32">
        <f t="shared" si="8"/>
        <v>1400</v>
      </c>
    </row>
    <row r="29" spans="1:24" ht="13.5">
      <c r="A29" s="9">
        <f>エントリリスト!A31</f>
        <v>28</v>
      </c>
      <c r="B29" s="10" t="str">
        <f>エントリリスト!B31</f>
        <v>FC</v>
      </c>
      <c r="C29" s="17" t="str">
        <f>エントリリスト!I31</f>
        <v>AS木村・藤井車工房・FLEX・ランサー</v>
      </c>
      <c r="D29" s="27">
        <v>0.9208333333333334</v>
      </c>
      <c r="E29" s="27">
        <v>0.9215162037037037</v>
      </c>
      <c r="F29" s="29">
        <f t="shared" si="0"/>
        <v>59</v>
      </c>
      <c r="G29" s="27">
        <v>0.9409722222222222</v>
      </c>
      <c r="H29" s="53">
        <f>'ラリー区間集計'!I29</f>
        <v>0.944363425925926</v>
      </c>
      <c r="I29" s="29">
        <f t="shared" si="1"/>
        <v>293</v>
      </c>
      <c r="J29" s="27">
        <v>0.9638888888888889</v>
      </c>
      <c r="K29" s="27">
        <f>'ラリー区間集計'!N29</f>
        <v>0.9669560185185185</v>
      </c>
      <c r="L29" s="30">
        <f t="shared" si="2"/>
        <v>265</v>
      </c>
      <c r="M29" s="18">
        <f t="shared" si="3"/>
        <v>617</v>
      </c>
      <c r="N29" s="27">
        <v>0.03819444444444444</v>
      </c>
      <c r="O29" s="27">
        <v>0.03888888888888889</v>
      </c>
      <c r="P29" s="29">
        <f t="shared" si="4"/>
        <v>60</v>
      </c>
      <c r="Q29" s="27">
        <v>0.041666666666666664</v>
      </c>
      <c r="R29" s="53">
        <f>'ラリー区間集計'!Y29</f>
        <v>0.04508101851851851</v>
      </c>
      <c r="S29" s="29">
        <f t="shared" si="5"/>
        <v>295</v>
      </c>
      <c r="T29" s="27">
        <v>0.06944444444444443</v>
      </c>
      <c r="U29" s="27">
        <v>0.0725</v>
      </c>
      <c r="V29" s="30">
        <f t="shared" si="6"/>
        <v>264</v>
      </c>
      <c r="W29" s="18">
        <f t="shared" si="7"/>
        <v>619</v>
      </c>
      <c r="X29" s="32">
        <f t="shared" si="8"/>
        <v>1236</v>
      </c>
    </row>
    <row r="30" spans="1:24" ht="13.5">
      <c r="A30" s="9">
        <f>エントリリスト!A32</f>
        <v>29</v>
      </c>
      <c r="B30" s="10" t="str">
        <f>エントリリスト!B32</f>
        <v>FC</v>
      </c>
      <c r="C30" s="17" t="str">
        <f>エントリリスト!I32</f>
        <v>FRCランサー3号</v>
      </c>
      <c r="D30" s="27">
        <v>0.9215277777777778</v>
      </c>
      <c r="E30" s="27">
        <v>0.9222222222222222</v>
      </c>
      <c r="F30" s="29">
        <f t="shared" si="0"/>
        <v>60</v>
      </c>
      <c r="G30" s="27">
        <v>0.9416666666666668</v>
      </c>
      <c r="H30" s="53">
        <f>'ラリー区間集計'!I30</f>
        <v>0</v>
      </c>
      <c r="I30" s="29" t="e">
        <f t="shared" si="1"/>
        <v>#NUM!</v>
      </c>
      <c r="J30" s="27"/>
      <c r="K30" s="27">
        <f>'ラリー区間集計'!N30</f>
        <v>0</v>
      </c>
      <c r="L30" s="30">
        <f t="shared" si="2"/>
        <v>0</v>
      </c>
      <c r="M30" s="18"/>
      <c r="N30" s="27"/>
      <c r="O30" s="27"/>
      <c r="P30" s="29">
        <f t="shared" si="4"/>
        <v>0</v>
      </c>
      <c r="Q30" s="27"/>
      <c r="R30" s="53">
        <f>'ラリー区間集計'!Y30</f>
        <v>0</v>
      </c>
      <c r="S30" s="29">
        <f t="shared" si="5"/>
        <v>0</v>
      </c>
      <c r="T30" s="27"/>
      <c r="U30" s="27"/>
      <c r="V30" s="30">
        <f t="shared" si="6"/>
        <v>0</v>
      </c>
      <c r="W30" s="18">
        <f t="shared" si="7"/>
        <v>0</v>
      </c>
      <c r="X30" s="32"/>
    </row>
    <row r="31" spans="1:24" ht="13.5">
      <c r="A31" s="9">
        <f>エントリリスト!A33</f>
        <v>30</v>
      </c>
      <c r="B31" s="10" t="str">
        <f>エントリリスト!B33</f>
        <v>FC</v>
      </c>
      <c r="C31" s="17" t="str">
        <f>エントリリスト!I33</f>
        <v>MRS BPF セイレイランサー63</v>
      </c>
      <c r="D31" s="27">
        <v>0.922222222222222</v>
      </c>
      <c r="E31" s="27">
        <v>0.922951388888889</v>
      </c>
      <c r="F31" s="29">
        <f t="shared" si="0"/>
        <v>63</v>
      </c>
      <c r="G31" s="27">
        <v>0.942361111111111</v>
      </c>
      <c r="H31" s="53">
        <f>'ラリー区間集計'!I31</f>
        <v>0.9456944444444444</v>
      </c>
      <c r="I31" s="29">
        <f t="shared" si="1"/>
        <v>288</v>
      </c>
      <c r="J31" s="27">
        <v>0.9645833333333332</v>
      </c>
      <c r="K31" s="27">
        <f>'ラリー区間集計'!N31</f>
        <v>0.9676273148148148</v>
      </c>
      <c r="L31" s="30">
        <f t="shared" si="2"/>
        <v>263</v>
      </c>
      <c r="M31" s="18">
        <f t="shared" si="3"/>
        <v>614</v>
      </c>
      <c r="N31" s="27">
        <v>0.03888888888888889</v>
      </c>
      <c r="O31" s="27">
        <v>0.03958333333333333</v>
      </c>
      <c r="P31" s="29">
        <f t="shared" si="4"/>
        <v>60</v>
      </c>
      <c r="Q31" s="27">
        <v>0.042361111111111106</v>
      </c>
      <c r="R31" s="53">
        <f>'ラリー区間集計'!Y31</f>
        <v>0.04567129629629629</v>
      </c>
      <c r="S31" s="29">
        <f t="shared" si="5"/>
        <v>286</v>
      </c>
      <c r="T31" s="27">
        <v>0.07013888888888889</v>
      </c>
      <c r="U31" s="27">
        <v>0.07313657407407408</v>
      </c>
      <c r="V31" s="30">
        <f t="shared" si="6"/>
        <v>259</v>
      </c>
      <c r="W31" s="18">
        <f t="shared" si="7"/>
        <v>605</v>
      </c>
      <c r="X31" s="32">
        <f t="shared" si="8"/>
        <v>1219</v>
      </c>
    </row>
    <row r="32" spans="1:24" ht="13.5">
      <c r="A32" s="9">
        <f>エントリリスト!A34</f>
        <v>31</v>
      </c>
      <c r="B32" s="10" t="str">
        <f>エントリリスト!B34</f>
        <v>FC</v>
      </c>
      <c r="C32" s="17" t="str">
        <f>エントリリスト!I34</f>
        <v>おサルのインプレッサ</v>
      </c>
      <c r="D32" s="27">
        <v>0.922916666666667</v>
      </c>
      <c r="E32" s="27">
        <v>0.923599537037037</v>
      </c>
      <c r="F32" s="29">
        <f t="shared" si="0"/>
        <v>59</v>
      </c>
      <c r="G32" s="27">
        <v>0.943055555555556</v>
      </c>
      <c r="H32" s="53">
        <f>'ラリー区間集計'!I32</f>
        <v>0.9463425925925927</v>
      </c>
      <c r="I32" s="29">
        <f t="shared" si="1"/>
        <v>284</v>
      </c>
      <c r="J32" s="27">
        <v>0.9652777777777778</v>
      </c>
      <c r="K32" s="27">
        <f>'ラリー区間集計'!N32</f>
        <v>0.9683564814814815</v>
      </c>
      <c r="L32" s="30">
        <f t="shared" si="2"/>
        <v>266</v>
      </c>
      <c r="M32" s="18">
        <f t="shared" si="3"/>
        <v>609</v>
      </c>
      <c r="N32" s="27">
        <v>0.04097222222222222</v>
      </c>
      <c r="O32" s="27">
        <v>0.041666666666666664</v>
      </c>
      <c r="P32" s="29">
        <f t="shared" si="4"/>
        <v>60</v>
      </c>
      <c r="Q32" s="27">
        <v>0.044444444444444446</v>
      </c>
      <c r="R32" s="53">
        <f>'ラリー区間集計'!Y32</f>
        <v>0.047824074074074074</v>
      </c>
      <c r="S32" s="29">
        <f t="shared" si="5"/>
        <v>292</v>
      </c>
      <c r="T32" s="27">
        <v>0.07222222222222223</v>
      </c>
      <c r="U32" s="27">
        <v>0.07525462962962963</v>
      </c>
      <c r="V32" s="30">
        <f t="shared" si="6"/>
        <v>262</v>
      </c>
      <c r="W32" s="18">
        <f t="shared" si="7"/>
        <v>614</v>
      </c>
      <c r="X32" s="32">
        <f t="shared" si="8"/>
        <v>1223</v>
      </c>
    </row>
    <row r="33" spans="1:24" ht="13.5">
      <c r="A33" s="9">
        <f>エントリリスト!A35</f>
        <v>32</v>
      </c>
      <c r="B33" s="10" t="str">
        <f>エントリリスト!B35</f>
        <v>FC</v>
      </c>
      <c r="C33" s="17" t="str">
        <f>エントリリスト!I35</f>
        <v>ランサーエボⅦ</v>
      </c>
      <c r="D33" s="27">
        <v>0.923611111111111</v>
      </c>
      <c r="E33" s="27">
        <v>0.9243171296296296</v>
      </c>
      <c r="F33" s="29">
        <f t="shared" si="0"/>
        <v>61</v>
      </c>
      <c r="G33" s="27">
        <v>0.94375</v>
      </c>
      <c r="H33" s="53">
        <f>'ラリー区間集計'!I33</f>
        <v>0.9470949074074074</v>
      </c>
      <c r="I33" s="29">
        <f t="shared" si="1"/>
        <v>289</v>
      </c>
      <c r="J33" s="27">
        <v>0.9659722222222222</v>
      </c>
      <c r="K33" s="27">
        <f>'ラリー区間集計'!N33</f>
        <v>0.9690393518518517</v>
      </c>
      <c r="L33" s="30">
        <f t="shared" si="2"/>
        <v>265</v>
      </c>
      <c r="M33" s="18">
        <f t="shared" si="3"/>
        <v>615</v>
      </c>
      <c r="N33" s="27">
        <v>0.041666666666666664</v>
      </c>
      <c r="O33" s="27">
        <v>0.04234953703703703</v>
      </c>
      <c r="P33" s="29">
        <f t="shared" si="4"/>
        <v>59</v>
      </c>
      <c r="Q33" s="27">
        <v>0.04513888888888889</v>
      </c>
      <c r="R33" s="53">
        <f>'ラリー区間集計'!Y33</f>
        <v>0.0484375</v>
      </c>
      <c r="S33" s="29">
        <f t="shared" si="5"/>
        <v>285</v>
      </c>
      <c r="T33" s="27">
        <v>0.07291666666666667</v>
      </c>
      <c r="U33" s="27">
        <v>0.07589120370370371</v>
      </c>
      <c r="V33" s="30">
        <f t="shared" si="6"/>
        <v>257</v>
      </c>
      <c r="W33" s="18">
        <f t="shared" si="7"/>
        <v>601</v>
      </c>
      <c r="X33" s="32">
        <f t="shared" si="8"/>
        <v>1216</v>
      </c>
    </row>
    <row r="34" spans="1:24" ht="13.5">
      <c r="A34" s="9">
        <f>エントリリスト!A36</f>
        <v>33</v>
      </c>
      <c r="B34" s="10" t="str">
        <f>エントリリスト!B36</f>
        <v>A</v>
      </c>
      <c r="C34" s="17" t="str">
        <f>エントリリスト!I36</f>
        <v>ACA　BS　ストーリア</v>
      </c>
      <c r="D34" s="27">
        <v>0.925</v>
      </c>
      <c r="E34" s="27">
        <v>0.9257291666666667</v>
      </c>
      <c r="F34" s="29">
        <f t="shared" si="0"/>
        <v>63</v>
      </c>
      <c r="G34" s="27">
        <v>0.9451388888888889</v>
      </c>
      <c r="H34" s="53">
        <f>'ラリー区間集計'!I34</f>
        <v>0.9598032407407407</v>
      </c>
      <c r="I34" s="29">
        <f t="shared" si="1"/>
        <v>1267</v>
      </c>
      <c r="J34" s="27">
        <v>0.9895833333333334</v>
      </c>
      <c r="K34" s="27">
        <f>'ラリー区間集計'!N34</f>
        <v>0.9940972222222223</v>
      </c>
      <c r="L34" s="30">
        <f t="shared" si="2"/>
        <v>390</v>
      </c>
      <c r="M34" s="18">
        <f t="shared" si="3"/>
        <v>1720</v>
      </c>
      <c r="N34" s="27">
        <v>0.05069444444444445</v>
      </c>
      <c r="O34" s="27">
        <v>0.05177083333333333</v>
      </c>
      <c r="P34" s="29">
        <f t="shared" si="4"/>
        <v>93</v>
      </c>
      <c r="Q34" s="27">
        <v>0.05416666666666667</v>
      </c>
      <c r="R34" s="53">
        <f>'ラリー区間集計'!Y34</f>
        <v>0.06004629629629629</v>
      </c>
      <c r="S34" s="29">
        <f t="shared" si="5"/>
        <v>508</v>
      </c>
      <c r="T34" s="27">
        <v>0.07708333333333334</v>
      </c>
      <c r="U34" s="27">
        <v>0.08181712962962963</v>
      </c>
      <c r="V34" s="30">
        <f t="shared" si="6"/>
        <v>409</v>
      </c>
      <c r="W34" s="18">
        <f t="shared" si="7"/>
        <v>1010</v>
      </c>
      <c r="X34" s="32">
        <f t="shared" si="8"/>
        <v>2730</v>
      </c>
    </row>
    <row r="35" spans="1:24" ht="13.5">
      <c r="A35" s="9">
        <f>エントリリスト!A37</f>
        <v>34</v>
      </c>
      <c r="B35" s="10" t="str">
        <f>エントリリスト!B37</f>
        <v>A</v>
      </c>
      <c r="C35" s="17" t="str">
        <f>エントリリスト!I37</f>
        <v>ストーリアあんどう</v>
      </c>
      <c r="D35" s="27">
        <v>0.9256944444444444</v>
      </c>
      <c r="E35" s="27">
        <v>0.9264236111111112</v>
      </c>
      <c r="F35" s="29">
        <f t="shared" si="0"/>
        <v>63</v>
      </c>
      <c r="G35" s="27">
        <v>0.9458333333333333</v>
      </c>
      <c r="H35" s="53">
        <f>'ラリー区間集計'!I35</f>
        <v>0.9494212962962963</v>
      </c>
      <c r="I35" s="29">
        <f t="shared" si="1"/>
        <v>310</v>
      </c>
      <c r="J35" s="27">
        <v>0.967361111111111</v>
      </c>
      <c r="K35" s="27">
        <f>'ラリー区間集計'!N35</f>
        <v>0.9706828703703704</v>
      </c>
      <c r="L35" s="30">
        <f t="shared" si="2"/>
        <v>287</v>
      </c>
      <c r="M35" s="18">
        <f t="shared" si="3"/>
        <v>660</v>
      </c>
      <c r="N35" s="27">
        <v>0.04305555555555556</v>
      </c>
      <c r="O35" s="27">
        <v>0.04380787037037037</v>
      </c>
      <c r="P35" s="29">
        <f t="shared" si="4"/>
        <v>65</v>
      </c>
      <c r="Q35" s="27">
        <v>0.04652777777777778</v>
      </c>
      <c r="R35" s="53">
        <f>'ラリー区間集計'!Y35</f>
        <v>0.05008101851851852</v>
      </c>
      <c r="S35" s="29">
        <f t="shared" si="5"/>
        <v>307</v>
      </c>
      <c r="T35" s="27">
        <v>0.07430555555555556</v>
      </c>
      <c r="U35" s="27">
        <v>0.07760416666666667</v>
      </c>
      <c r="V35" s="30">
        <f t="shared" si="6"/>
        <v>285</v>
      </c>
      <c r="W35" s="18">
        <f t="shared" si="7"/>
        <v>657</v>
      </c>
      <c r="X35" s="32">
        <f t="shared" si="8"/>
        <v>1317</v>
      </c>
    </row>
    <row r="36" spans="1:24" ht="13.5">
      <c r="A36" s="9">
        <f>エントリリスト!A38</f>
        <v>35</v>
      </c>
      <c r="B36" s="10" t="str">
        <f>エントリリスト!B38</f>
        <v>A</v>
      </c>
      <c r="C36" s="17" t="str">
        <f>エントリリスト!I38</f>
        <v>SASアドバンHLすとーりあ</v>
      </c>
      <c r="D36" s="27">
        <v>0.926388888888889</v>
      </c>
      <c r="E36" s="27">
        <v>0.9271064814814814</v>
      </c>
      <c r="F36" s="29">
        <f t="shared" si="0"/>
        <v>62</v>
      </c>
      <c r="G36" s="27">
        <v>0.9465277777777777</v>
      </c>
      <c r="H36" s="53">
        <f>'ラリー区間集計'!I36</f>
        <v>0.9501273148148148</v>
      </c>
      <c r="I36" s="29">
        <f t="shared" si="1"/>
        <v>311</v>
      </c>
      <c r="J36" s="27">
        <v>0.9680555555555556</v>
      </c>
      <c r="K36" s="27">
        <f>'ラリー区間集計'!N36</f>
        <v>0.97125</v>
      </c>
      <c r="L36" s="30">
        <f t="shared" si="2"/>
        <v>276</v>
      </c>
      <c r="M36" s="18">
        <f t="shared" si="3"/>
        <v>649</v>
      </c>
      <c r="N36" s="27">
        <v>0.044444444444444446</v>
      </c>
      <c r="O36" s="27">
        <v>0.045162037037037035</v>
      </c>
      <c r="P36" s="29">
        <f t="shared" si="4"/>
        <v>62</v>
      </c>
      <c r="Q36" s="27">
        <v>0.04722222222222222</v>
      </c>
      <c r="R36" s="53">
        <f>'ラリー区間集計'!Y36</f>
        <v>0.050648148148148144</v>
      </c>
      <c r="S36" s="29">
        <f t="shared" si="5"/>
        <v>296</v>
      </c>
      <c r="T36" s="27">
        <v>0.075</v>
      </c>
      <c r="U36" s="27">
        <v>0.07818287037037037</v>
      </c>
      <c r="V36" s="30">
        <f t="shared" si="6"/>
        <v>275</v>
      </c>
      <c r="W36" s="18">
        <f t="shared" si="7"/>
        <v>633</v>
      </c>
      <c r="X36" s="32">
        <f t="shared" si="8"/>
        <v>1282</v>
      </c>
    </row>
    <row r="37" spans="1:24" ht="13.5">
      <c r="A37" s="9">
        <f>エントリリスト!A39</f>
        <v>36</v>
      </c>
      <c r="B37" s="10" t="str">
        <f>エントリリスト!B39</f>
        <v>A</v>
      </c>
      <c r="C37" s="17" t="str">
        <f>エントリリスト!I39</f>
        <v>リバージュアルトワークスあ～る</v>
      </c>
      <c r="D37" s="27">
        <v>0.927083333333333</v>
      </c>
      <c r="E37" s="27">
        <v>0.9277893518518519</v>
      </c>
      <c r="F37" s="29">
        <f t="shared" si="0"/>
        <v>61</v>
      </c>
      <c r="G37" s="27">
        <v>0.9472222222222223</v>
      </c>
      <c r="H37" s="53">
        <f>'ラリー区間集計'!I37</f>
        <v>0.9507060185185185</v>
      </c>
      <c r="I37" s="29">
        <f t="shared" si="1"/>
        <v>301</v>
      </c>
      <c r="J37" s="27">
        <v>0.96875</v>
      </c>
      <c r="K37" s="27">
        <f>'ラリー区間集計'!N37</f>
        <v>0.9718865740740741</v>
      </c>
      <c r="L37" s="30">
        <f t="shared" si="2"/>
        <v>271</v>
      </c>
      <c r="M37" s="18">
        <f t="shared" si="3"/>
        <v>633</v>
      </c>
      <c r="N37" s="27">
        <v>0.04513888888888889</v>
      </c>
      <c r="O37" s="27">
        <v>0.04585648148148148</v>
      </c>
      <c r="P37" s="29">
        <f t="shared" si="4"/>
        <v>62</v>
      </c>
      <c r="Q37" s="27">
        <v>0.04791666666666666</v>
      </c>
      <c r="R37" s="53">
        <f>'ラリー区間集計'!Y37</f>
        <v>0.05130787037037037</v>
      </c>
      <c r="S37" s="29">
        <f t="shared" si="5"/>
        <v>293</v>
      </c>
      <c r="T37" s="27">
        <v>0.07569444444444444</v>
      </c>
      <c r="U37" s="27">
        <v>0.07885416666666667</v>
      </c>
      <c r="V37" s="30">
        <f t="shared" si="6"/>
        <v>273</v>
      </c>
      <c r="W37" s="18">
        <f t="shared" si="7"/>
        <v>628</v>
      </c>
      <c r="X37" s="32">
        <f t="shared" si="8"/>
        <v>1261</v>
      </c>
    </row>
    <row r="38" spans="1:24" ht="13.5" hidden="1">
      <c r="A38" s="9">
        <f>エントリリスト!A40</f>
        <v>37</v>
      </c>
      <c r="B38" s="10">
        <f>エントリリスト!B40</f>
        <v>0</v>
      </c>
      <c r="C38" s="17">
        <f>エントリリスト!I40</f>
        <v>0</v>
      </c>
      <c r="D38" s="27"/>
      <c r="E38" s="27"/>
      <c r="F38" s="29">
        <f t="shared" si="0"/>
        <v>0</v>
      </c>
      <c r="G38" s="27"/>
      <c r="H38" s="53">
        <f>'ラリー区間集計'!I38</f>
        <v>0</v>
      </c>
      <c r="I38" s="29">
        <f t="shared" si="1"/>
        <v>0</v>
      </c>
      <c r="J38" s="27"/>
      <c r="K38" s="27">
        <f>'ラリー区間集計'!N38</f>
        <v>0</v>
      </c>
      <c r="L38" s="30">
        <f t="shared" si="2"/>
        <v>0</v>
      </c>
      <c r="M38" s="18">
        <f t="shared" si="3"/>
        <v>0</v>
      </c>
      <c r="N38" s="27"/>
      <c r="O38" s="27"/>
      <c r="P38" s="29">
        <f t="shared" si="4"/>
        <v>0</v>
      </c>
      <c r="Q38" s="27"/>
      <c r="R38" s="53">
        <f>'ラリー区間集計'!Y38</f>
        <v>0</v>
      </c>
      <c r="S38" s="29">
        <f t="shared" si="5"/>
        <v>0</v>
      </c>
      <c r="T38" s="27"/>
      <c r="U38" s="27"/>
      <c r="V38" s="30">
        <f t="shared" si="6"/>
        <v>0</v>
      </c>
      <c r="W38" s="18">
        <f t="shared" si="7"/>
        <v>0</v>
      </c>
      <c r="X38" s="32">
        <f t="shared" si="8"/>
        <v>0</v>
      </c>
    </row>
    <row r="39" spans="1:24" ht="13.5" hidden="1">
      <c r="A39" s="9">
        <f>エントリリスト!A41</f>
        <v>38</v>
      </c>
      <c r="B39" s="10">
        <f>エントリリスト!B41</f>
        <v>0</v>
      </c>
      <c r="C39" s="17">
        <f>エントリリスト!I41</f>
        <v>0</v>
      </c>
      <c r="D39" s="27"/>
      <c r="E39" s="27"/>
      <c r="F39" s="29">
        <f t="shared" si="0"/>
        <v>0</v>
      </c>
      <c r="G39" s="27"/>
      <c r="H39" s="53">
        <f>'ラリー区間集計'!I39</f>
        <v>0</v>
      </c>
      <c r="I39" s="29">
        <f t="shared" si="1"/>
        <v>0</v>
      </c>
      <c r="J39" s="27"/>
      <c r="K39" s="27">
        <f>'ラリー区間集計'!N39</f>
        <v>0</v>
      </c>
      <c r="L39" s="30">
        <f t="shared" si="2"/>
        <v>0</v>
      </c>
      <c r="M39" s="18">
        <f t="shared" si="3"/>
        <v>0</v>
      </c>
      <c r="N39" s="27"/>
      <c r="O39" s="27"/>
      <c r="P39" s="29">
        <f t="shared" si="4"/>
        <v>0</v>
      </c>
      <c r="Q39" s="27"/>
      <c r="R39" s="53">
        <f>'ラリー区間集計'!Y39</f>
        <v>0</v>
      </c>
      <c r="S39" s="29">
        <f t="shared" si="5"/>
        <v>0</v>
      </c>
      <c r="T39" s="27"/>
      <c r="U39" s="27"/>
      <c r="V39" s="30">
        <f t="shared" si="6"/>
        <v>0</v>
      </c>
      <c r="W39" s="18">
        <f t="shared" si="7"/>
        <v>0</v>
      </c>
      <c r="X39" s="32">
        <f t="shared" si="8"/>
        <v>0</v>
      </c>
    </row>
    <row r="40" spans="1:24" ht="13.5" hidden="1">
      <c r="A40" s="9">
        <f>エントリリスト!A42</f>
        <v>39</v>
      </c>
      <c r="B40" s="10">
        <f>エントリリスト!B42</f>
        <v>0</v>
      </c>
      <c r="C40" s="17">
        <f>エントリリスト!I42</f>
        <v>0</v>
      </c>
      <c r="D40" s="27"/>
      <c r="E40" s="27"/>
      <c r="F40" s="29">
        <f t="shared" si="0"/>
        <v>0</v>
      </c>
      <c r="G40" s="27"/>
      <c r="H40" s="53">
        <f>'ラリー区間集計'!I40</f>
        <v>0</v>
      </c>
      <c r="I40" s="29">
        <f t="shared" si="1"/>
        <v>0</v>
      </c>
      <c r="J40" s="27"/>
      <c r="K40" s="27">
        <f>'ラリー区間集計'!N40</f>
        <v>0</v>
      </c>
      <c r="L40" s="30">
        <f t="shared" si="2"/>
        <v>0</v>
      </c>
      <c r="M40" s="18">
        <f t="shared" si="3"/>
        <v>0</v>
      </c>
      <c r="N40" s="27"/>
      <c r="O40" s="27"/>
      <c r="P40" s="29">
        <f t="shared" si="4"/>
        <v>0</v>
      </c>
      <c r="Q40" s="27"/>
      <c r="R40" s="53">
        <f>'ラリー区間集計'!Y40</f>
        <v>0</v>
      </c>
      <c r="S40" s="29">
        <f t="shared" si="5"/>
        <v>0</v>
      </c>
      <c r="T40" s="27"/>
      <c r="U40" s="27"/>
      <c r="V40" s="30">
        <f t="shared" si="6"/>
        <v>0</v>
      </c>
      <c r="W40" s="18">
        <f t="shared" si="7"/>
        <v>0</v>
      </c>
      <c r="X40" s="32">
        <f t="shared" si="8"/>
        <v>0</v>
      </c>
    </row>
    <row r="41" spans="1:24" ht="13.5" hidden="1">
      <c r="A41" s="9">
        <f>エントリリスト!A43</f>
        <v>40</v>
      </c>
      <c r="B41" s="10">
        <f>エントリリスト!B43</f>
        <v>0</v>
      </c>
      <c r="C41" s="17">
        <f>エントリリスト!I43</f>
        <v>0</v>
      </c>
      <c r="D41" s="27"/>
      <c r="E41" s="27"/>
      <c r="F41" s="29">
        <f t="shared" si="0"/>
        <v>0</v>
      </c>
      <c r="G41" s="27"/>
      <c r="H41" s="53">
        <f>'ラリー区間集計'!I41</f>
        <v>0</v>
      </c>
      <c r="I41" s="29">
        <f t="shared" si="1"/>
        <v>0</v>
      </c>
      <c r="J41" s="27"/>
      <c r="K41" s="27">
        <f>'ラリー区間集計'!N41</f>
        <v>0</v>
      </c>
      <c r="L41" s="30">
        <f t="shared" si="2"/>
        <v>0</v>
      </c>
      <c r="M41" s="18">
        <f t="shared" si="3"/>
        <v>0</v>
      </c>
      <c r="N41" s="27"/>
      <c r="O41" s="27"/>
      <c r="P41" s="29">
        <f t="shared" si="4"/>
        <v>0</v>
      </c>
      <c r="Q41" s="27"/>
      <c r="R41" s="53">
        <f>'ラリー区間集計'!Y41</f>
        <v>0</v>
      </c>
      <c r="S41" s="29">
        <f t="shared" si="5"/>
        <v>0</v>
      </c>
      <c r="T41" s="27"/>
      <c r="U41" s="27"/>
      <c r="V41" s="30">
        <f t="shared" si="6"/>
        <v>0</v>
      </c>
      <c r="W41" s="18">
        <f t="shared" si="7"/>
        <v>0</v>
      </c>
      <c r="X41" s="32">
        <f t="shared" si="8"/>
        <v>0</v>
      </c>
    </row>
    <row r="42" spans="1:24" ht="13.5" hidden="1">
      <c r="A42" s="9">
        <f>エントリリスト!A44</f>
        <v>41</v>
      </c>
      <c r="B42" s="10">
        <f>エントリリスト!B44</f>
        <v>0</v>
      </c>
      <c r="C42" s="17">
        <f>エントリリスト!I44</f>
        <v>0</v>
      </c>
      <c r="D42" s="27"/>
      <c r="E42" s="27"/>
      <c r="F42" s="29">
        <f t="shared" si="0"/>
        <v>0</v>
      </c>
      <c r="G42" s="27"/>
      <c r="H42" s="53">
        <f>'ラリー区間集計'!I42</f>
        <v>0</v>
      </c>
      <c r="I42" s="29">
        <f t="shared" si="1"/>
        <v>0</v>
      </c>
      <c r="J42" s="27"/>
      <c r="K42" s="27">
        <f>'ラリー区間集計'!N42</f>
        <v>0</v>
      </c>
      <c r="L42" s="30">
        <f t="shared" si="2"/>
        <v>0</v>
      </c>
      <c r="M42" s="18">
        <f t="shared" si="3"/>
        <v>0</v>
      </c>
      <c r="N42" s="27"/>
      <c r="O42" s="27"/>
      <c r="P42" s="29">
        <f t="shared" si="4"/>
        <v>0</v>
      </c>
      <c r="Q42" s="27"/>
      <c r="R42" s="53">
        <f>'ラリー区間集計'!Y42</f>
        <v>0</v>
      </c>
      <c r="S42" s="29">
        <f t="shared" si="5"/>
        <v>0</v>
      </c>
      <c r="T42" s="27"/>
      <c r="U42" s="27"/>
      <c r="V42" s="30">
        <f t="shared" si="6"/>
        <v>0</v>
      </c>
      <c r="W42" s="18">
        <f t="shared" si="7"/>
        <v>0</v>
      </c>
      <c r="X42" s="32">
        <f t="shared" si="8"/>
        <v>0</v>
      </c>
    </row>
    <row r="43" spans="1:24" ht="13.5" hidden="1">
      <c r="A43" s="9">
        <f>エントリリスト!A45</f>
        <v>42</v>
      </c>
      <c r="B43" s="10">
        <f>エントリリスト!B45</f>
        <v>0</v>
      </c>
      <c r="C43" s="17">
        <f>エントリリスト!I45</f>
        <v>0</v>
      </c>
      <c r="D43" s="27"/>
      <c r="E43" s="27"/>
      <c r="F43" s="29">
        <f t="shared" si="0"/>
        <v>0</v>
      </c>
      <c r="G43" s="27"/>
      <c r="H43" s="53">
        <f>'ラリー区間集計'!I43</f>
        <v>0</v>
      </c>
      <c r="I43" s="29">
        <f t="shared" si="1"/>
        <v>0</v>
      </c>
      <c r="J43" s="27"/>
      <c r="K43" s="27">
        <f>'ラリー区間集計'!N43</f>
        <v>0</v>
      </c>
      <c r="L43" s="30">
        <f t="shared" si="2"/>
        <v>0</v>
      </c>
      <c r="M43" s="18">
        <f t="shared" si="3"/>
        <v>0</v>
      </c>
      <c r="N43" s="27"/>
      <c r="O43" s="27"/>
      <c r="P43" s="29">
        <f t="shared" si="4"/>
        <v>0</v>
      </c>
      <c r="Q43" s="27"/>
      <c r="R43" s="53">
        <f>'ラリー区間集計'!Y43</f>
        <v>0</v>
      </c>
      <c r="S43" s="29">
        <f t="shared" si="5"/>
        <v>0</v>
      </c>
      <c r="T43" s="27"/>
      <c r="U43" s="27"/>
      <c r="V43" s="30">
        <f t="shared" si="6"/>
        <v>0</v>
      </c>
      <c r="W43" s="18">
        <f t="shared" si="7"/>
        <v>0</v>
      </c>
      <c r="X43" s="32">
        <f t="shared" si="8"/>
        <v>0</v>
      </c>
    </row>
    <row r="44" spans="1:24" ht="13.5" hidden="1">
      <c r="A44" s="9">
        <f>エントリリスト!A46</f>
        <v>43</v>
      </c>
      <c r="B44" s="10">
        <f>エントリリスト!B46</f>
        <v>0</v>
      </c>
      <c r="C44" s="17">
        <f>エントリリスト!I46</f>
        <v>0</v>
      </c>
      <c r="D44" s="27"/>
      <c r="E44" s="27"/>
      <c r="F44" s="29">
        <f t="shared" si="0"/>
        <v>0</v>
      </c>
      <c r="G44" s="27"/>
      <c r="H44" s="53">
        <f>'ラリー区間集計'!I44</f>
        <v>0</v>
      </c>
      <c r="I44" s="29">
        <f t="shared" si="1"/>
        <v>0</v>
      </c>
      <c r="J44" s="27"/>
      <c r="K44" s="27">
        <f>'ラリー区間集計'!N44</f>
        <v>0</v>
      </c>
      <c r="L44" s="30">
        <f t="shared" si="2"/>
        <v>0</v>
      </c>
      <c r="M44" s="18">
        <f t="shared" si="3"/>
        <v>0</v>
      </c>
      <c r="N44" s="27"/>
      <c r="O44" s="27"/>
      <c r="P44" s="29">
        <f t="shared" si="4"/>
        <v>0</v>
      </c>
      <c r="Q44" s="27"/>
      <c r="R44" s="53">
        <f>'ラリー区間集計'!Y44</f>
        <v>0</v>
      </c>
      <c r="S44" s="29">
        <f t="shared" si="5"/>
        <v>0</v>
      </c>
      <c r="T44" s="27"/>
      <c r="U44" s="27"/>
      <c r="V44" s="30">
        <f t="shared" si="6"/>
        <v>0</v>
      </c>
      <c r="W44" s="18">
        <f t="shared" si="7"/>
        <v>0</v>
      </c>
      <c r="X44" s="32">
        <f t="shared" si="8"/>
        <v>0</v>
      </c>
    </row>
    <row r="45" spans="1:24" ht="13.5" hidden="1">
      <c r="A45" s="9">
        <f>エントリリスト!A47</f>
        <v>44</v>
      </c>
      <c r="B45" s="10">
        <f>エントリリスト!B47</f>
        <v>0</v>
      </c>
      <c r="C45" s="17">
        <f>エントリリスト!I47</f>
        <v>0</v>
      </c>
      <c r="D45" s="27"/>
      <c r="E45" s="27"/>
      <c r="F45" s="29">
        <f t="shared" si="0"/>
        <v>0</v>
      </c>
      <c r="G45" s="27"/>
      <c r="H45" s="53">
        <f>'ラリー区間集計'!I45</f>
        <v>0</v>
      </c>
      <c r="I45" s="29">
        <f t="shared" si="1"/>
        <v>0</v>
      </c>
      <c r="J45" s="27"/>
      <c r="K45" s="27">
        <f>'ラリー区間集計'!N45</f>
        <v>0</v>
      </c>
      <c r="L45" s="30">
        <f t="shared" si="2"/>
        <v>0</v>
      </c>
      <c r="M45" s="18">
        <f t="shared" si="3"/>
        <v>0</v>
      </c>
      <c r="N45" s="27"/>
      <c r="O45" s="27"/>
      <c r="P45" s="29">
        <f t="shared" si="4"/>
        <v>0</v>
      </c>
      <c r="Q45" s="27"/>
      <c r="R45" s="53">
        <f>'ラリー区間集計'!Y45</f>
        <v>0</v>
      </c>
      <c r="S45" s="29">
        <f t="shared" si="5"/>
        <v>0</v>
      </c>
      <c r="T45" s="27"/>
      <c r="U45" s="27"/>
      <c r="V45" s="30">
        <f t="shared" si="6"/>
        <v>0</v>
      </c>
      <c r="W45" s="18">
        <f t="shared" si="7"/>
        <v>0</v>
      </c>
      <c r="X45" s="32">
        <f t="shared" si="8"/>
        <v>0</v>
      </c>
    </row>
    <row r="46" spans="1:24" ht="14.25" hidden="1" thickBot="1">
      <c r="A46" s="33">
        <f>エントリリスト!A48</f>
        <v>0</v>
      </c>
      <c r="B46" s="34">
        <f>エントリリスト!B48</f>
        <v>0</v>
      </c>
      <c r="C46" s="35">
        <f>エントリリスト!I48</f>
        <v>0</v>
      </c>
      <c r="D46" s="36"/>
      <c r="E46" s="36"/>
      <c r="F46" s="37">
        <f>IF(SECOND(D46)=0,IF(AND(HOUR(E46)=0,HOUR(D46)=23),60*(60-MINUTE(D46)+MINUTE(E46)-1)+60-SECOND(D46)+SECOND(E46),IF(HOUR(E46)&gt;HOUR(D46),60*(60-MINUTE(D46))+60*MINUTE(E46)+SECOND(E46),(MINUTE(E46-D46)*60)+SECOND(E46))),IF(MINUTE(D46)=MINUTE(E46),SECOND(E46)-SECOND(D46),IF(AND(HOUR(E46)=0,HOUR(D46)=23),60*(60-MINUTE(D46)+MINUTE(E46)-1)+60-SECOND(D46)+SECOND(E46),60*(MINUTE(E46)-MINUTE(D46)-1)+60-SECOND(D46)+SECOND(E46))))</f>
        <v>0</v>
      </c>
      <c r="G46" s="36"/>
      <c r="H46" s="54">
        <f>'ラリー区間集計'!I46</f>
        <v>0</v>
      </c>
      <c r="I46" s="37">
        <f>IF(SECOND(G46)=0,IF(AND(HOUR(H46)=0,HOUR(G46)=23),60*(60-MINUTE(G46)+MINUTE(H46)-1)+60-SECOND(G46)+SECOND(H46),IF(HOUR(H46)&gt;HOUR(G46),60*(60-MINUTE(G46))+60*MINUTE(H46)+SECOND(H46),(MINUTE(H46-G46)*60)+SECOND(H46))),IF(MINUTE(G46)=MINUTE(H46),SECOND(H46)-SECOND(G46),IF(AND(HOUR(H46)=0,HOUR(G46)=23),60*(60-MINUTE(G46)+MINUTE(H46)-1)+60-SECOND(G46)+SECOND(H46),60*(MINUTE(H46)-MINUTE(G46)-1)+60-SECOND(G46)+SECOND(H46))))</f>
        <v>0</v>
      </c>
      <c r="J46" s="36"/>
      <c r="K46" s="27">
        <f>'ラリー区間集計'!N46</f>
        <v>0</v>
      </c>
      <c r="L46" s="38">
        <f>IF(SECOND(J46)=0,IF(AND(HOUR(K46)=0,HOUR(J46)=23),60*(60-MINUTE(J46)+MINUTE(K46)-1)+60-SECOND(J46)+SECOND(K46),IF(HOUR(K46)&gt;HOUR(J46),60*(60-MINUTE(J46))+60*MINUTE(K46)+SECOND(K46),(MINUTE(K46-J46)*60)+SECOND(K46))),IF(MINUTE(J46)=MINUTE(K46),SECOND(K46)-SECOND(J46),IF(AND(HOUR(K46)=0,HOUR(J46)=23),60*(60-MINUTE(J46)+MINUTE(K46)-1)+60-SECOND(J46)+SECOND(K46),60*(MINUTE(K46)-MINUTE(J46)-1)+60-SECOND(J46)+SECOND(K46))))</f>
        <v>0</v>
      </c>
      <c r="M46" s="39">
        <f>F46+I46+L46</f>
        <v>0</v>
      </c>
      <c r="N46" s="36"/>
      <c r="O46" s="36"/>
      <c r="P46" s="37">
        <f>IF(SECOND(N46)=0,IF(AND(HOUR(O46)=0,HOUR(N46)=23),60*(60-MINUTE(N46)+MINUTE(O46)-1)+60-SECOND(N46)+SECOND(O46),IF(HOUR(O46)&gt;HOUR(N46),60*(60-MINUTE(N46))+60*MINUTE(O46)+SECOND(O46),(MINUTE(O46-N46)*60)+SECOND(O46))),IF(MINUTE(N46)=MINUTE(O46),SECOND(O46)-SECOND(N46),IF(AND(HOUR(O46)=0,HOUR(N46)=23),60*(60-MINUTE(N46)+MINUTE(O46)-1)+60-SECOND(N46)+SECOND(O46),60*(MINUTE(O46)-MINUTE(N46)-1)+60-SECOND(N46)+SECOND(O46))))</f>
        <v>0</v>
      </c>
      <c r="Q46" s="36"/>
      <c r="R46" s="54">
        <f>'ラリー区間集計'!Y46</f>
        <v>0</v>
      </c>
      <c r="S46" s="37">
        <f>IF(SECOND(Q46)=0,IF(AND(HOUR(R46)=0,HOUR(Q46)=23),60*(60-MINUTE(Q46)+MINUTE(R46)-1)+60-SECOND(Q46)+SECOND(R46),IF(HOUR(R46)&gt;HOUR(Q46),60*(60-MINUTE(Q46))+60*MINUTE(R46)+SECOND(R46),(MINUTE(R46-Q46)*60)+SECOND(R46))),IF(MINUTE(Q46)=MINUTE(R46),SECOND(R46)-SECOND(Q46),IF(AND(HOUR(R46)=0,HOUR(Q46)=23),60*(60-MINUTE(Q46)+MINUTE(R46)-1)+60-SECOND(Q46)+SECOND(R46),60*(MINUTE(R46)-MINUTE(Q46)-1)+60-SECOND(Q46)+SECOND(R46))))</f>
        <v>0</v>
      </c>
      <c r="T46" s="36"/>
      <c r="U46" s="36"/>
      <c r="V46" s="38">
        <f>IF(SECOND(T46)=0,IF(AND(HOUR(U46)=0,HOUR(T46)=23),60*(60-MINUTE(T46)+MINUTE(U46)-1)+60-SECOND(T46)+SECOND(U46),IF(HOUR(U46)&gt;HOUR(T46),60*(60-MINUTE(T46))+60*MINUTE(U46)+SECOND(U46),(MINUTE(U46-T46)*60)+SECOND(U46))),IF(MINUTE(T46)=MINUTE(U46),SECOND(U46)-SECOND(T46),IF(AND(HOUR(U46)=0,HOUR(T46)=23),60*(60-MINUTE(T46)+MINUTE(U46)-1)+60-SECOND(T46)+SECOND(U46),60*(MINUTE(U46)-MINUTE(T46)-1)+60-SECOND(T46)+SECOND(U46))))</f>
        <v>0</v>
      </c>
      <c r="W46" s="39">
        <f>P46+S46+V46</f>
        <v>0</v>
      </c>
      <c r="X46" s="40">
        <f>M46+W46</f>
        <v>0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48"/>
  <sheetViews>
    <sheetView zoomScale="70" zoomScaleNormal="70" workbookViewId="0" topLeftCell="A1">
      <selection activeCell="B1" sqref="B1"/>
    </sheetView>
  </sheetViews>
  <sheetFormatPr defaultColWidth="9.00390625" defaultRowHeight="24.75" customHeight="1"/>
  <cols>
    <col min="1" max="2" width="9.25390625" style="108" customWidth="1"/>
    <col min="3" max="3" width="34.125" style="108" customWidth="1"/>
    <col min="4" max="16384" width="9.25390625" style="108" customWidth="1"/>
  </cols>
  <sheetData>
    <row r="1" spans="1:32" ht="24.75" customHeight="1" thickBot="1">
      <c r="A1" s="103" t="s">
        <v>11</v>
      </c>
      <c r="B1" s="104" t="s">
        <v>12</v>
      </c>
      <c r="C1" s="105" t="s">
        <v>4</v>
      </c>
      <c r="D1" s="106" t="s">
        <v>36</v>
      </c>
      <c r="E1" s="106" t="s">
        <v>37</v>
      </c>
      <c r="F1" s="106" t="s">
        <v>22</v>
      </c>
      <c r="G1" s="106" t="s">
        <v>247</v>
      </c>
      <c r="H1" s="106" t="s">
        <v>27</v>
      </c>
      <c r="I1" s="106" t="s">
        <v>248</v>
      </c>
      <c r="J1" s="106" t="s">
        <v>37</v>
      </c>
      <c r="K1" s="106" t="s">
        <v>23</v>
      </c>
      <c r="L1" s="106" t="s">
        <v>249</v>
      </c>
      <c r="M1" s="106" t="s">
        <v>27</v>
      </c>
      <c r="N1" s="106" t="s">
        <v>250</v>
      </c>
      <c r="O1" s="106" t="s">
        <v>37</v>
      </c>
      <c r="P1" s="106" t="s">
        <v>24</v>
      </c>
      <c r="Q1" s="106" t="s">
        <v>251</v>
      </c>
      <c r="R1" s="106" t="s">
        <v>27</v>
      </c>
      <c r="S1" s="107" t="s">
        <v>9</v>
      </c>
      <c r="T1" s="106" t="s">
        <v>252</v>
      </c>
      <c r="U1" s="106" t="s">
        <v>37</v>
      </c>
      <c r="V1" s="106" t="s">
        <v>25</v>
      </c>
      <c r="W1" s="106" t="s">
        <v>253</v>
      </c>
      <c r="X1" s="106" t="s">
        <v>27</v>
      </c>
      <c r="Y1" s="106" t="s">
        <v>254</v>
      </c>
      <c r="Z1" s="106" t="s">
        <v>246</v>
      </c>
      <c r="AA1" s="106" t="s">
        <v>37</v>
      </c>
      <c r="AB1" s="106" t="s">
        <v>26</v>
      </c>
      <c r="AC1" s="106" t="s">
        <v>255</v>
      </c>
      <c r="AD1" s="106" t="s">
        <v>27</v>
      </c>
      <c r="AE1" s="107" t="s">
        <v>8</v>
      </c>
      <c r="AF1" s="105" t="s">
        <v>10</v>
      </c>
    </row>
    <row r="2" spans="1:32" ht="24.75" customHeight="1" thickTop="1">
      <c r="A2" s="109">
        <f>エントリリスト!A4</f>
        <v>1</v>
      </c>
      <c r="B2" s="110" t="str">
        <f>エントリリスト!B4</f>
        <v>C</v>
      </c>
      <c r="C2" s="111" t="str">
        <f>エントリリスト!I4</f>
        <v>サンライズランサー6号</v>
      </c>
      <c r="D2" s="112">
        <v>0.8756944444444444</v>
      </c>
      <c r="E2" s="112">
        <v>0.02803240740740741</v>
      </c>
      <c r="F2" s="113">
        <f>D2+E2</f>
        <v>0.9037268518518519</v>
      </c>
      <c r="G2" s="114">
        <v>0.9037268518518519</v>
      </c>
      <c r="H2" s="115">
        <f>IF(HOUR(F2)=HOUR(G2),IF(MINUTE(F2)=MINUTE(G2),IF(SECOND(F2)=SECOND(G2),0,IF(SECOND(F2)&gt;SECOND(G2),SECOND(F2)-SECOND(G2),SECOND(G2)-SECOND(F2))),IF(MINUTE(F2)&gt;MINUTE(G2),SECOND(F2)+60-SECOND(G2)+(MINUTE(F2)-MINUTE(G2)-1)*60,60-SECOND(F2)+SECOND(G2)+(MINUTE(G2)-MINUTE(F2)-1)*60)),IF(AND(HOUR(F2)=23,HOUR(G2)=0),(60-MINUTE(F2)-1)*60+60-SECOND(F2)+MINUTE(G2)*60+SECOND(G2),IF(HOUR(F2)&lt;HOUR(G2),IF(AND(HOUR(F2)=0,HOUR(G2)),MINUTE(F2)*60+SECOND(F2)+(60-MINUTE(G2)-1)*60+60-SECOND(G2),(60-MINUTE(F2)-1)*60+60-SECOND(F2)+MINUTE(G2)*60+SECOND(G2)),MINUTE(F2)*60+SECOND(F2)+(60-MINUTE(G2)-1)*60+60-SECOND(G2))))</f>
        <v>0</v>
      </c>
      <c r="I2" s="112">
        <v>0.9032754629629629</v>
      </c>
      <c r="J2" s="112">
        <v>0.016550925925925924</v>
      </c>
      <c r="K2" s="113">
        <f>I2+J2</f>
        <v>0.9198263888888888</v>
      </c>
      <c r="L2" s="114">
        <v>0.9186458333333333</v>
      </c>
      <c r="M2" s="115">
        <f>IF(HOUR(K2)=HOUR(L2),IF(MINUTE(K2)=MINUTE(L2),IF(SECOND(K2)=SECOND(L2),0,IF(SECOND(K2)&gt;SECOND(L2),SECOND(K2)-SECOND(L2),SECOND(L2)-SECOND(K2))),IF(MINUTE(K2)&gt;MINUTE(L2),SECOND(K2)+60-SECOND(L2)+(MINUTE(K2)-MINUTE(L2)-1)*60,60-SECOND(K2)+SECOND(L2)+(MINUTE(L2)-MINUTE(K2)-1)*60)),IF(AND(HOUR(K2)=23,HOUR(L2)=0),(60-MINUTE(K2)-1)*60+60-SECOND(K2)+MINUTE(L2)*60+SECOND(L2),IF(HOUR(K2)&lt;HOUR(L2),IF(AND(HOUR(K2)=0,HOUR(L2)),MINUTE(K2)*60+SECOND(K2)+(60-MINUTE(L2)-1)*60+60-SECOND(L2),(60-MINUTE(K2)-1)*60+60-SECOND(K2)+MINUTE(L2)*60+SECOND(L2)),MINUTE(K2)*60+SECOND(K2)+(60-MINUTE(L2)-1)*60+60-SECOND(L2))))</f>
        <v>102</v>
      </c>
      <c r="N2" s="112">
        <v>0.9237731481481481</v>
      </c>
      <c r="O2" s="112">
        <v>0.03446759259259259</v>
      </c>
      <c r="P2" s="113">
        <f>N2+O2</f>
        <v>0.9582407407407407</v>
      </c>
      <c r="Q2" s="114">
        <v>0.9582523148148149</v>
      </c>
      <c r="R2" s="115">
        <f>IF(HOUR(P2)=HOUR(Q2),IF(MINUTE(P2)=MINUTE(Q2),IF(SECOND(P2)=SECOND(Q2),0,IF(SECOND(P2)&gt;SECOND(Q2),SECOND(P2)-SECOND(Q2),SECOND(Q2)-SECOND(P2))),IF(MINUTE(P2)&gt;MINUTE(Q2),SECOND(P2)+60-SECOND(Q2)+(MINUTE(P2)-MINUTE(Q2)-1)*60,60-SECOND(P2)+SECOND(Q2)+(MINUTE(Q2)-MINUTE(P2)-1)*60)),IF(AND(HOUR(P2)=23,HOUR(Q2)=0),(60-MINUTE(P2)-1)*60+60-SECOND(P2)+MINUTE(Q2)*60+SECOND(Q2),IF(HOUR(P2)&lt;HOUR(Q2),IF(AND(HOUR(P2)=0,HOUR(Q2)),MINUTE(P2)*60+SECOND(P2)+(60-MINUTE(Q2)-1)*60+60-SECOND(Q2),(60-MINUTE(P2)-1)*60+60-SECOND(P2)+MINUTE(Q2)*60+SECOND(Q2)),MINUTE(P2)*60+SECOND(P2)+(60-MINUTE(Q2)-1)*60+60-SECOND(Q2))))</f>
        <v>1</v>
      </c>
      <c r="S2" s="116">
        <f>H2+M2+R2</f>
        <v>103</v>
      </c>
      <c r="T2" s="112">
        <v>0.0006944444444444445</v>
      </c>
      <c r="U2" s="113">
        <v>0.028055555555555556</v>
      </c>
      <c r="V2" s="117">
        <f>T2+U2</f>
        <v>0.02875</v>
      </c>
      <c r="W2" s="118">
        <v>0.02847222222222222</v>
      </c>
      <c r="X2" s="119">
        <f>IF(HOUR(V2)=HOUR(W2),IF(MINUTE(V2)=MINUTE(W2),0,IF(MINUTE(V2)&lt;MINUTE(W2),(MINUTE(W2)-MINUTE(V2))*30,(MINUTE(V2)-MINUTE(W2))*30)),IF(AND(HOUR(V2)=0,HOUR(W2)=23),(60-MINUTE(W2)+MINUTE(V2))*30,IF(AND(HOUR(V2)=23,HOUR(W2)=0),(60-MINUTE(V2)-MINUTE(W2))*30,IF(HOUR(V2)&lt;HOUR(W2),(60-MINUTE(V2)+MINUTE(W2))*30,(60-MINUTE(W2)+MINUTE(V2))*30))))</f>
        <v>0</v>
      </c>
      <c r="Y2" s="114">
        <v>0.021979166666666664</v>
      </c>
      <c r="Z2" s="114">
        <v>0.022222222222222223</v>
      </c>
      <c r="AA2" s="113">
        <v>0.017731481481481483</v>
      </c>
      <c r="AB2" s="117">
        <f>Z2+AA2</f>
        <v>0.03995370370370371</v>
      </c>
      <c r="AC2" s="118">
        <v>0.03958333333333333</v>
      </c>
      <c r="AD2" s="120">
        <f>IF(HOUR(AB2)=HOUR(AC2),IF(MINUTE(AB2)=MINUTE(AC2),0,IF(MINUTE(AB2)&lt;MINUTE(AC2),(MINUTE(AC2)-MINUTE(AB2))*30,(MINUTE(AB2)-MINUTE(AC2))*30)),IF(AND(HOUR(AB2)=0,HOUR(AC2)=23),(60-MINUTE(AC2)+MINUTE(AB2))*30,IF(AND(HOUR(AB2)=23,HOUR(AC2)=0),(60-MINUTE(AB2)-MINUTE(AC2))*30,IF(HOUR(AB2)&lt;HOUR(AC2),(60-MINUTE(AB2)+MINUTE(AC2))*30,(60-MINUTE(AC2)+MINUTE(AB2))*30))))</f>
        <v>0</v>
      </c>
      <c r="AE2" s="121">
        <f aca="true" t="shared" si="0" ref="AE2:AE46">X2+AD2</f>
        <v>0</v>
      </c>
      <c r="AF2" s="111">
        <f>S2+AE2</f>
        <v>103</v>
      </c>
    </row>
    <row r="3" spans="1:32" ht="24.75" customHeight="1">
      <c r="A3" s="109">
        <f>エントリリスト!A5</f>
        <v>2</v>
      </c>
      <c r="B3" s="110" t="str">
        <f>エントリリスト!B5</f>
        <v>C</v>
      </c>
      <c r="C3" s="111" t="str">
        <f>エントリリスト!I5</f>
        <v>KYBアドバンシロヤギランサー</v>
      </c>
      <c r="D3" s="112">
        <v>0.876388888888889</v>
      </c>
      <c r="E3" s="112">
        <v>0.02803240740740741</v>
      </c>
      <c r="F3" s="113">
        <f aca="true" t="shared" si="1" ref="F3:F46">D3+E3</f>
        <v>0.9044212962962964</v>
      </c>
      <c r="G3" s="114">
        <v>0.9044212962962962</v>
      </c>
      <c r="H3" s="115">
        <f aca="true" t="shared" si="2" ref="H3:H46">IF(HOUR(F3)=HOUR(G3),IF(MINUTE(F3)=MINUTE(G3),IF(SECOND(F3)=SECOND(G3),0,IF(SECOND(F3)&gt;SECOND(G3),SECOND(F3)-SECOND(G3),SECOND(G3)-SECOND(F3))),IF(MINUTE(F3)&gt;MINUTE(G3),SECOND(F3)+60-SECOND(G3)+(MINUTE(F3)-MINUTE(G3)-1)*60,60-SECOND(F3)+SECOND(G3)+(MINUTE(G3)-MINUTE(F3)-1)*60)),IF(AND(HOUR(F3)=23,HOUR(G3)=0),(60-MINUTE(F3)-1)*60+60-SECOND(F3)+MINUTE(G3)*60+SECOND(G3),IF(HOUR(F3)&lt;HOUR(G3),IF(AND(HOUR(F3)=0,HOUR(G3)),MINUTE(F3)*60+SECOND(F3)+(60-MINUTE(G3)-1)*60+60-SECOND(G3),(60-MINUTE(F3)-1)*60+60-SECOND(F3)+MINUTE(G3)*60+SECOND(G3)),MINUTE(F3)*60+SECOND(F3)+(60-MINUTE(G3)-1)*60+60-SECOND(G3))))</f>
        <v>0</v>
      </c>
      <c r="I3" s="112">
        <v>0.9040856481481482</v>
      </c>
      <c r="J3" s="112">
        <v>0.016550925925925924</v>
      </c>
      <c r="K3" s="113">
        <f aca="true" t="shared" si="3" ref="K3:K46">I3+J3</f>
        <v>0.9206365740740741</v>
      </c>
      <c r="L3" s="114">
        <v>0.920625</v>
      </c>
      <c r="M3" s="115">
        <f aca="true" t="shared" si="4" ref="M3:M46">IF(HOUR(K3)=HOUR(L3),IF(MINUTE(K3)=MINUTE(L3),IF(SECOND(K3)=SECOND(L3),0,IF(SECOND(K3)&gt;SECOND(L3),SECOND(K3)-SECOND(L3),SECOND(L3)-SECOND(K3))),IF(MINUTE(K3)&gt;MINUTE(L3),SECOND(K3)+60-SECOND(L3)+(MINUTE(K3)-MINUTE(L3)-1)*60,60-SECOND(K3)+SECOND(L3)+(MINUTE(L3)-MINUTE(K3)-1)*60)),IF(AND(HOUR(K3)=23,HOUR(L3)=0),(60-MINUTE(K3)-1)*60+60-SECOND(K3)+MINUTE(L3)*60+SECOND(L3),IF(HOUR(K3)&lt;HOUR(L3),IF(AND(HOUR(K3)=0,HOUR(L3)),MINUTE(K3)*60+SECOND(K3)+(60-MINUTE(L3)-1)*60+60-SECOND(L3),(60-MINUTE(K3)-1)*60+60-SECOND(K3)+MINUTE(L3)*60+SECOND(L3)),MINUTE(K3)*60+SECOND(K3)+(60-MINUTE(L3)-1)*60+60-SECOND(L3))))</f>
        <v>1</v>
      </c>
      <c r="N3" s="112">
        <v>0.924537037037037</v>
      </c>
      <c r="O3" s="112">
        <v>0.03446759259259259</v>
      </c>
      <c r="P3" s="113">
        <f aca="true" t="shared" si="5" ref="P3:P46">N3+O3</f>
        <v>0.9590046296296296</v>
      </c>
      <c r="Q3" s="114">
        <v>0.9589699074074075</v>
      </c>
      <c r="R3" s="115">
        <f aca="true" t="shared" si="6" ref="R3:R46">IF(HOUR(P3)=HOUR(Q3),IF(MINUTE(P3)=MINUTE(Q3),IF(SECOND(P3)=SECOND(Q3),0,IF(SECOND(P3)&gt;SECOND(Q3),SECOND(P3)-SECOND(Q3),SECOND(Q3)-SECOND(P3))),IF(MINUTE(P3)&gt;MINUTE(Q3),SECOND(P3)+60-SECOND(Q3)+(MINUTE(P3)-MINUTE(Q3)-1)*60,60-SECOND(P3)+SECOND(Q3)+(MINUTE(Q3)-MINUTE(P3)-1)*60)),IF(AND(HOUR(P3)=23,HOUR(Q3)=0),(60-MINUTE(P3)-1)*60+60-SECOND(P3)+MINUTE(Q3)*60+SECOND(Q3),IF(HOUR(P3)&lt;HOUR(Q3),IF(AND(HOUR(P3)=0,HOUR(Q3)),MINUTE(P3)*60+SECOND(P3)+(60-MINUTE(Q3)-1)*60+60-SECOND(Q3),(60-MINUTE(P3)-1)*60+60-SECOND(P3)+MINUTE(Q3)*60+SECOND(Q3)),MINUTE(P3)*60+SECOND(P3)+(60-MINUTE(Q3)-1)*60+60-SECOND(Q3))))</f>
        <v>3</v>
      </c>
      <c r="S3" s="116">
        <f>H3+M3+R3</f>
        <v>4</v>
      </c>
      <c r="T3" s="112">
        <v>0.001388888888888889</v>
      </c>
      <c r="U3" s="113">
        <v>0.028055555555555556</v>
      </c>
      <c r="V3" s="117">
        <f aca="true" t="shared" si="7" ref="V3:V46">T3+U3</f>
        <v>0.029444444444444443</v>
      </c>
      <c r="W3" s="118">
        <v>0.029166666666666664</v>
      </c>
      <c r="X3" s="119">
        <f aca="true" t="shared" si="8" ref="X3:X46">IF(HOUR(V3)=HOUR(W3),IF(MINUTE(V3)=MINUTE(W3),0,IF(MINUTE(V3)&lt;MINUTE(W3),(MINUTE(W3)-MINUTE(V3))*30,(MINUTE(V3)-MINUTE(W3))*30)),IF(AND(HOUR(V3)=0,HOUR(W3)=23),(60-MINUTE(W3)+MINUTE(V3))*30,IF(AND(HOUR(V3)=23,HOUR(W3)=0),(60-MINUTE(V3)-MINUTE(W3))*30,IF(HOUR(V3)&lt;HOUR(W3),(60-MINUTE(V3)+MINUTE(W3))*30,(60-MINUTE(W3)+MINUTE(V3))*30))))</f>
        <v>0</v>
      </c>
      <c r="Y3" s="114">
        <v>0.022708333333333334</v>
      </c>
      <c r="Z3" s="114">
        <v>0.02291666666666667</v>
      </c>
      <c r="AA3" s="113">
        <v>0.017731481481481483</v>
      </c>
      <c r="AB3" s="117">
        <f aca="true" t="shared" si="9" ref="AB3:AB37">Z3+AA3</f>
        <v>0.040648148148148155</v>
      </c>
      <c r="AC3" s="118">
        <v>0.04027777777777778</v>
      </c>
      <c r="AD3" s="120">
        <f>IF(HOUR(AB3)=HOUR(AC3),IF(MINUTE(AB3)=MINUTE(AC3),0,IF(MINUTE(AB3)&lt;MINUTE(AC3),(MINUTE(AC3)-MINUTE(AB3))*30,(MINUTE(AB3)-MINUTE(AC3))*30)),IF(AND(HOUR(AB3)=0,HOUR(AC3)=23),(60-MINUTE(AC3)+MINUTE(AB3))*30,IF(AND(HOUR(AB3)=23,HOUR(AC3)=0),(60-MINUTE(AB3)-MINUTE(AC3))*30,IF(HOUR(AB3)&lt;HOUR(AC3),(60-MINUTE(AB3)+MINUTE(AC3))*30,(60-MINUTE(AC3)+MINUTE(AB3))*30))))</f>
        <v>0</v>
      </c>
      <c r="AE3" s="121">
        <f t="shared" si="0"/>
        <v>0</v>
      </c>
      <c r="AF3" s="111">
        <f>S3+AE3</f>
        <v>4</v>
      </c>
    </row>
    <row r="4" spans="1:32" ht="24.75" customHeight="1">
      <c r="A4" s="109">
        <f>エントリリスト!A6</f>
        <v>3</v>
      </c>
      <c r="B4" s="110" t="str">
        <f>エントリリスト!B6</f>
        <v>C</v>
      </c>
      <c r="C4" s="111" t="str">
        <f>エントリリスト!I6</f>
        <v>MS西村☆鬼神KAMINOランサー</v>
      </c>
      <c r="D4" s="112">
        <v>0.8770833333333333</v>
      </c>
      <c r="E4" s="112">
        <v>0.0280324074074074</v>
      </c>
      <c r="F4" s="113">
        <f>D4+E4</f>
        <v>0.9051157407407407</v>
      </c>
      <c r="G4" s="114">
        <v>0.9051041666666667</v>
      </c>
      <c r="H4" s="115">
        <f t="shared" si="2"/>
        <v>1</v>
      </c>
      <c r="I4" s="112">
        <v>0.9045601851851851</v>
      </c>
      <c r="J4" s="112">
        <v>0.0165509259259259</v>
      </c>
      <c r="K4" s="113">
        <f t="shared" si="3"/>
        <v>0.921111111111111</v>
      </c>
      <c r="L4" s="114">
        <v>0.9210648148148147</v>
      </c>
      <c r="M4" s="115">
        <f t="shared" si="4"/>
        <v>4</v>
      </c>
      <c r="N4" s="112">
        <v>0.9251157407407408</v>
      </c>
      <c r="O4" s="112">
        <v>0.0344675925925926</v>
      </c>
      <c r="P4" s="113">
        <f t="shared" si="5"/>
        <v>0.9595833333333333</v>
      </c>
      <c r="Q4" s="114">
        <v>0.9595254629629629</v>
      </c>
      <c r="R4" s="115">
        <f t="shared" si="6"/>
        <v>5</v>
      </c>
      <c r="S4" s="116">
        <f aca="true" t="shared" si="10" ref="S4:S46">H4+M4+R4</f>
        <v>10</v>
      </c>
      <c r="T4" s="112">
        <v>0.00208333333333333</v>
      </c>
      <c r="U4" s="113">
        <v>0.0280555555555556</v>
      </c>
      <c r="V4" s="117">
        <f t="shared" si="7"/>
        <v>0.03013888888888893</v>
      </c>
      <c r="W4" s="118">
        <v>0.029861111111111113</v>
      </c>
      <c r="X4" s="119">
        <f t="shared" si="8"/>
        <v>0</v>
      </c>
      <c r="Y4" s="114">
        <v>0.023287037037037037</v>
      </c>
      <c r="Z4" s="114">
        <v>0.02361111111111111</v>
      </c>
      <c r="AA4" s="113">
        <v>0.0177314814814815</v>
      </c>
      <c r="AB4" s="117">
        <f t="shared" si="9"/>
        <v>0.04134259259259261</v>
      </c>
      <c r="AC4" s="118">
        <v>0.04097222222222222</v>
      </c>
      <c r="AD4" s="120">
        <f aca="true" t="shared" si="11" ref="AD4:AD46">IF(HOUR(AB4)=HOUR(AC4),IF(MINUTE(AB4)=MINUTE(AC4),0,IF(MINUTE(AB4)&lt;MINUTE(AC4),(MINUTE(AC4)-MINUTE(AB4))*30,(MINUTE(AB4)-MINUTE(AC4))*30)),IF(AND(HOUR(AB4)=0,HOUR(AC4)=23),(60-MINUTE(AC4)+MINUTE(AB4))*30,IF(AND(HOUR(AB4)=23,HOUR(AC4)=0),(60-MINUTE(AB4)-MINUTE(AC4))*30,IF(HOUR(AB4)&lt;HOUR(AC4),(60-MINUTE(AB4)+MINUTE(AC4))*30,(60-MINUTE(AC4)+MINUTE(AB4))*30))))</f>
        <v>0</v>
      </c>
      <c r="AE4" s="121">
        <f t="shared" si="0"/>
        <v>0</v>
      </c>
      <c r="AF4" s="111">
        <f>S4+AE4</f>
        <v>10</v>
      </c>
    </row>
    <row r="5" spans="1:32" ht="24.75" customHeight="1">
      <c r="A5" s="109">
        <f>エントリリスト!A7</f>
        <v>4</v>
      </c>
      <c r="B5" s="110" t="str">
        <f>エントリリスト!B7</f>
        <v>C</v>
      </c>
      <c r="C5" s="111" t="str">
        <f>エントリリスト!I7</f>
        <v>パピモータースランサーⅧ・MSW</v>
      </c>
      <c r="D5" s="112">
        <v>0.877777777777778</v>
      </c>
      <c r="E5" s="112">
        <v>0.0280324074074074</v>
      </c>
      <c r="F5" s="113">
        <f t="shared" si="1"/>
        <v>0.9058101851851854</v>
      </c>
      <c r="G5" s="114">
        <v>0.905798611111111</v>
      </c>
      <c r="H5" s="115">
        <f t="shared" si="2"/>
        <v>1</v>
      </c>
      <c r="I5" s="112">
        <v>0.905636574074074</v>
      </c>
      <c r="J5" s="112">
        <v>0.0165509259259259</v>
      </c>
      <c r="K5" s="113">
        <f t="shared" si="3"/>
        <v>0.9221874999999999</v>
      </c>
      <c r="L5" s="114">
        <v>0.9221412037037037</v>
      </c>
      <c r="M5" s="115">
        <f t="shared" si="4"/>
        <v>4</v>
      </c>
      <c r="N5" s="112">
        <v>0.9261574074074074</v>
      </c>
      <c r="O5" s="112">
        <v>0.0344675925925926</v>
      </c>
      <c r="P5" s="113">
        <f t="shared" si="5"/>
        <v>0.960625</v>
      </c>
      <c r="Q5" s="114">
        <v>0.9605902777777778</v>
      </c>
      <c r="R5" s="115">
        <f t="shared" si="6"/>
        <v>3</v>
      </c>
      <c r="S5" s="116">
        <f t="shared" si="10"/>
        <v>8</v>
      </c>
      <c r="T5" s="112">
        <v>0.00277777777777777</v>
      </c>
      <c r="U5" s="113">
        <v>0.0280555555555556</v>
      </c>
      <c r="V5" s="117">
        <f t="shared" si="7"/>
        <v>0.030833333333333372</v>
      </c>
      <c r="W5" s="118">
        <v>0.034027777777777775</v>
      </c>
      <c r="X5" s="119">
        <f t="shared" si="8"/>
        <v>150</v>
      </c>
      <c r="Y5" s="114">
        <v>0.0250462962962963</v>
      </c>
      <c r="Z5" s="114">
        <v>0.025694444444444447</v>
      </c>
      <c r="AA5" s="113">
        <v>0.0177314814814815</v>
      </c>
      <c r="AB5" s="117">
        <f t="shared" si="9"/>
        <v>0.04342592592592595</v>
      </c>
      <c r="AC5" s="118">
        <v>0.04305555555555556</v>
      </c>
      <c r="AD5" s="120">
        <f t="shared" si="11"/>
        <v>0</v>
      </c>
      <c r="AE5" s="121">
        <f t="shared" si="0"/>
        <v>150</v>
      </c>
      <c r="AF5" s="111">
        <f>S5+AE5</f>
        <v>158</v>
      </c>
    </row>
    <row r="6" spans="1:32" ht="24.75" customHeight="1">
      <c r="A6" s="109">
        <f>エントリリスト!A8</f>
        <v>5</v>
      </c>
      <c r="B6" s="110" t="str">
        <f>エントリリスト!B8</f>
        <v>C</v>
      </c>
      <c r="C6" s="111" t="str">
        <f>エントリリスト!I8</f>
        <v>ボデーチューニング宮本・STI・GDB</v>
      </c>
      <c r="D6" s="112">
        <v>0.878472222222223</v>
      </c>
      <c r="E6" s="112">
        <v>0.0280324074074074</v>
      </c>
      <c r="F6" s="113">
        <f t="shared" si="1"/>
        <v>0.9065046296296304</v>
      </c>
      <c r="G6" s="114">
        <v>0.9064930555555556</v>
      </c>
      <c r="H6" s="115">
        <f t="shared" si="2"/>
        <v>1</v>
      </c>
      <c r="I6" s="112">
        <v>0.9095833333333333</v>
      </c>
      <c r="J6" s="112">
        <v>0.0165509259259259</v>
      </c>
      <c r="K6" s="113">
        <f t="shared" si="3"/>
        <v>0.9261342592592592</v>
      </c>
      <c r="L6" s="114">
        <v>0.926099537037037</v>
      </c>
      <c r="M6" s="115">
        <f t="shared" si="4"/>
        <v>3</v>
      </c>
      <c r="N6" s="112">
        <v>0.9371180555555556</v>
      </c>
      <c r="O6" s="112">
        <v>0.0344675925925926</v>
      </c>
      <c r="P6" s="113">
        <f t="shared" si="5"/>
        <v>0.9715856481481482</v>
      </c>
      <c r="Q6" s="114">
        <v>0.971574074074074</v>
      </c>
      <c r="R6" s="115">
        <f t="shared" si="6"/>
        <v>1</v>
      </c>
      <c r="S6" s="116">
        <f t="shared" si="10"/>
        <v>5</v>
      </c>
      <c r="T6" s="112"/>
      <c r="U6" s="113"/>
      <c r="V6" s="117">
        <f t="shared" si="7"/>
        <v>0</v>
      </c>
      <c r="W6" s="118"/>
      <c r="X6" s="119">
        <f t="shared" si="8"/>
        <v>0</v>
      </c>
      <c r="Y6" s="114"/>
      <c r="Z6" s="114"/>
      <c r="AA6" s="113"/>
      <c r="AB6" s="117">
        <f t="shared" si="9"/>
        <v>0</v>
      </c>
      <c r="AC6" s="118"/>
      <c r="AD6" s="120">
        <f t="shared" si="11"/>
        <v>0</v>
      </c>
      <c r="AE6" s="121">
        <f t="shared" si="0"/>
        <v>0</v>
      </c>
      <c r="AF6" s="111"/>
    </row>
    <row r="7" spans="1:32" ht="24.75" customHeight="1">
      <c r="A7" s="109">
        <f>エントリリスト!A9</f>
        <v>6</v>
      </c>
      <c r="B7" s="110" t="str">
        <f>エントリリスト!B9</f>
        <v>C</v>
      </c>
      <c r="C7" s="111" t="str">
        <f>エントリリスト!I9</f>
        <v>T-WorkガレージKnobランサー</v>
      </c>
      <c r="D7" s="112">
        <v>0.879166666666667</v>
      </c>
      <c r="E7" s="112">
        <v>0.0280324074074074</v>
      </c>
      <c r="F7" s="113">
        <f t="shared" si="1"/>
        <v>0.9071990740740744</v>
      </c>
      <c r="G7" s="114">
        <v>0.9071875</v>
      </c>
      <c r="H7" s="115">
        <f t="shared" si="2"/>
        <v>1</v>
      </c>
      <c r="I7" s="112">
        <v>0.9102893518518519</v>
      </c>
      <c r="J7" s="112">
        <v>0.0165509259259259</v>
      </c>
      <c r="K7" s="113">
        <f t="shared" si="3"/>
        <v>0.9268402777777778</v>
      </c>
      <c r="L7" s="114">
        <v>0.9268055555555555</v>
      </c>
      <c r="M7" s="115">
        <f t="shared" si="4"/>
        <v>3</v>
      </c>
      <c r="N7" s="112">
        <v>0.9300810185185185</v>
      </c>
      <c r="O7" s="112">
        <v>0.0344675925925926</v>
      </c>
      <c r="P7" s="113">
        <f t="shared" si="5"/>
        <v>0.9645486111111111</v>
      </c>
      <c r="Q7" s="114">
        <v>0.9645138888888889</v>
      </c>
      <c r="R7" s="115">
        <f t="shared" si="6"/>
        <v>3</v>
      </c>
      <c r="S7" s="116">
        <f t="shared" si="10"/>
        <v>7</v>
      </c>
      <c r="T7" s="112">
        <v>0.00416666666666666</v>
      </c>
      <c r="U7" s="113">
        <v>0.0280555555555556</v>
      </c>
      <c r="V7" s="117">
        <f t="shared" si="7"/>
        <v>0.03222222222222226</v>
      </c>
      <c r="W7" s="118">
        <v>0.03194444444444445</v>
      </c>
      <c r="X7" s="119">
        <f t="shared" si="8"/>
        <v>0</v>
      </c>
      <c r="Y7" s="114">
        <v>0.0290162037037037</v>
      </c>
      <c r="Z7" s="114">
        <v>0.029166666666666664</v>
      </c>
      <c r="AA7" s="113">
        <v>0.0177314814814815</v>
      </c>
      <c r="AB7" s="117">
        <f t="shared" si="9"/>
        <v>0.04689814814814816</v>
      </c>
      <c r="AC7" s="118">
        <v>0.04652777777777778</v>
      </c>
      <c r="AD7" s="120">
        <f t="shared" si="11"/>
        <v>0</v>
      </c>
      <c r="AE7" s="121">
        <f t="shared" si="0"/>
        <v>0</v>
      </c>
      <c r="AF7" s="111">
        <f>S7+AE7</f>
        <v>7</v>
      </c>
    </row>
    <row r="8" spans="1:32" ht="24.75" customHeight="1">
      <c r="A8" s="109">
        <f>エントリリスト!A10</f>
        <v>7</v>
      </c>
      <c r="B8" s="110" t="str">
        <f>エントリリスト!B10</f>
        <v>C</v>
      </c>
      <c r="C8" s="111" t="str">
        <f>エントリリスト!I10</f>
        <v>タイヤハウスKパルピットランサー</v>
      </c>
      <c r="D8" s="112">
        <v>0.879861111111112</v>
      </c>
      <c r="E8" s="112">
        <v>0.0280324074074074</v>
      </c>
      <c r="F8" s="113">
        <f t="shared" si="1"/>
        <v>0.9078935185185194</v>
      </c>
      <c r="G8" s="114">
        <v>0.9079050925925927</v>
      </c>
      <c r="H8" s="115">
        <f t="shared" si="2"/>
        <v>1</v>
      </c>
      <c r="I8" s="112">
        <v>0.9109722222222222</v>
      </c>
      <c r="J8" s="112">
        <v>0.0165509259259259</v>
      </c>
      <c r="K8" s="113">
        <f t="shared" si="3"/>
        <v>0.9275231481481481</v>
      </c>
      <c r="L8" s="114">
        <v>0.9275</v>
      </c>
      <c r="M8" s="115">
        <f t="shared" si="4"/>
        <v>2</v>
      </c>
      <c r="N8" s="112">
        <v>0.9309027777777777</v>
      </c>
      <c r="O8" s="112">
        <v>0.0344675925925926</v>
      </c>
      <c r="P8" s="113">
        <f t="shared" si="5"/>
        <v>0.9653703703703703</v>
      </c>
      <c r="Q8" s="114">
        <v>0.9655092592592592</v>
      </c>
      <c r="R8" s="115">
        <f t="shared" si="6"/>
        <v>12</v>
      </c>
      <c r="S8" s="116">
        <f t="shared" si="10"/>
        <v>15</v>
      </c>
      <c r="T8" s="112">
        <v>0.00486111111111111</v>
      </c>
      <c r="U8" s="113">
        <v>0.0280555555555556</v>
      </c>
      <c r="V8" s="117">
        <f t="shared" si="7"/>
        <v>0.03291666666666671</v>
      </c>
      <c r="W8" s="118">
        <v>0.03263888888888889</v>
      </c>
      <c r="X8" s="119">
        <f t="shared" si="8"/>
        <v>0</v>
      </c>
      <c r="Y8" s="114">
        <v>0.029699074074074072</v>
      </c>
      <c r="Z8" s="114">
        <v>0.029861111111111113</v>
      </c>
      <c r="AA8" s="113">
        <v>0.0177314814814815</v>
      </c>
      <c r="AB8" s="117">
        <f t="shared" si="9"/>
        <v>0.04759259259259262</v>
      </c>
      <c r="AC8" s="118">
        <v>0.04722222222222222</v>
      </c>
      <c r="AD8" s="120">
        <f t="shared" si="11"/>
        <v>0</v>
      </c>
      <c r="AE8" s="121">
        <f t="shared" si="0"/>
        <v>0</v>
      </c>
      <c r="AF8" s="111">
        <f>S8+AE8</f>
        <v>15</v>
      </c>
    </row>
    <row r="9" spans="1:32" ht="24.75" customHeight="1">
      <c r="A9" s="109">
        <f>エントリリスト!A11</f>
        <v>8</v>
      </c>
      <c r="B9" s="110" t="str">
        <f>エントリリスト!B11</f>
        <v>C</v>
      </c>
      <c r="C9" s="111" t="str">
        <f>エントリリスト!I11</f>
        <v>日景生コン.BarWRC.RAYランサー</v>
      </c>
      <c r="D9" s="112">
        <v>0.880555555555556</v>
      </c>
      <c r="E9" s="112">
        <v>0.0280324074074074</v>
      </c>
      <c r="F9" s="113">
        <f t="shared" si="1"/>
        <v>0.9085879629629634</v>
      </c>
      <c r="G9" s="114">
        <v>0.908587962962963</v>
      </c>
      <c r="H9" s="115">
        <f t="shared" si="2"/>
        <v>0</v>
      </c>
      <c r="I9" s="112">
        <v>0.9116898148148148</v>
      </c>
      <c r="J9" s="112">
        <v>0.0165509259259259</v>
      </c>
      <c r="K9" s="113">
        <f t="shared" si="3"/>
        <v>0.9282407407407407</v>
      </c>
      <c r="L9" s="114">
        <v>0.9281828703703704</v>
      </c>
      <c r="M9" s="115">
        <f t="shared" si="4"/>
        <v>5</v>
      </c>
      <c r="N9" s="112">
        <v>0.9314814814814815</v>
      </c>
      <c r="O9" s="112">
        <v>0.0344675925925926</v>
      </c>
      <c r="P9" s="113">
        <f t="shared" si="5"/>
        <v>0.965949074074074</v>
      </c>
      <c r="Q9" s="114">
        <v>0.965949074074074</v>
      </c>
      <c r="R9" s="115">
        <f t="shared" si="6"/>
        <v>0</v>
      </c>
      <c r="S9" s="116">
        <f t="shared" si="10"/>
        <v>5</v>
      </c>
      <c r="T9" s="112">
        <v>0.00555555555555555</v>
      </c>
      <c r="U9" s="113">
        <v>0.0280555555555556</v>
      </c>
      <c r="V9" s="117">
        <f t="shared" si="7"/>
        <v>0.03361111111111115</v>
      </c>
      <c r="W9" s="118">
        <v>0.03333333333333333</v>
      </c>
      <c r="X9" s="119">
        <f t="shared" si="8"/>
        <v>0</v>
      </c>
      <c r="Y9" s="114">
        <v>0.030462962962962966</v>
      </c>
      <c r="Z9" s="114">
        <v>0.030555555555555555</v>
      </c>
      <c r="AA9" s="113">
        <v>0.0177314814814815</v>
      </c>
      <c r="AB9" s="117">
        <f t="shared" si="9"/>
        <v>0.04828703703703706</v>
      </c>
      <c r="AC9" s="118">
        <v>0.04791666666666666</v>
      </c>
      <c r="AD9" s="120">
        <f t="shared" si="11"/>
        <v>0</v>
      </c>
      <c r="AE9" s="121">
        <f t="shared" si="0"/>
        <v>0</v>
      </c>
      <c r="AF9" s="111">
        <f>S9+AE9</f>
        <v>5</v>
      </c>
    </row>
    <row r="10" spans="1:32" ht="24.75" customHeight="1">
      <c r="A10" s="109">
        <f>エントリリスト!A12</f>
        <v>9</v>
      </c>
      <c r="B10" s="110" t="str">
        <f>エントリリスト!B12</f>
        <v>C</v>
      </c>
      <c r="C10" s="111" t="str">
        <f>エントリリスト!I12</f>
        <v>ランサーエボリューション6</v>
      </c>
      <c r="D10" s="112">
        <v>0.881250000000001</v>
      </c>
      <c r="E10" s="112">
        <v>0.0280324074074074</v>
      </c>
      <c r="F10" s="113">
        <f t="shared" si="1"/>
        <v>0.9092824074074084</v>
      </c>
      <c r="G10" s="114">
        <v>0.9092824074074074</v>
      </c>
      <c r="H10" s="115">
        <f t="shared" si="2"/>
        <v>0</v>
      </c>
      <c r="I10" s="112">
        <v>0.9128587962962963</v>
      </c>
      <c r="J10" s="112">
        <v>0.0165509259259259</v>
      </c>
      <c r="K10" s="113">
        <f t="shared" si="3"/>
        <v>0.9294097222222222</v>
      </c>
      <c r="L10" s="114">
        <v>0.9293402777777778</v>
      </c>
      <c r="M10" s="115">
        <f t="shared" si="4"/>
        <v>6</v>
      </c>
      <c r="N10" s="112">
        <v>0.9322685185185186</v>
      </c>
      <c r="O10" s="112">
        <v>0.0344675925925926</v>
      </c>
      <c r="P10" s="113">
        <f t="shared" si="5"/>
        <v>0.9667361111111111</v>
      </c>
      <c r="Q10" s="114">
        <v>0.9666319444444444</v>
      </c>
      <c r="R10" s="115">
        <f t="shared" si="6"/>
        <v>9</v>
      </c>
      <c r="S10" s="116">
        <f t="shared" si="10"/>
        <v>15</v>
      </c>
      <c r="T10" s="112">
        <v>0.00625</v>
      </c>
      <c r="U10" s="113">
        <v>0.0280555555555556</v>
      </c>
      <c r="V10" s="117">
        <f t="shared" si="7"/>
        <v>0.0343055555555556</v>
      </c>
      <c r="W10" s="118">
        <v>0.034027777777777775</v>
      </c>
      <c r="X10" s="119">
        <f t="shared" si="8"/>
        <v>0</v>
      </c>
      <c r="Y10" s="114">
        <v>0.03119212962962963</v>
      </c>
      <c r="Z10" s="114">
        <v>0.03125</v>
      </c>
      <c r="AA10" s="113">
        <v>0.0177314814814815</v>
      </c>
      <c r="AB10" s="117">
        <f t="shared" si="9"/>
        <v>0.0489814814814815</v>
      </c>
      <c r="AC10" s="118">
        <v>0.04861111111111111</v>
      </c>
      <c r="AD10" s="120">
        <f t="shared" si="11"/>
        <v>0</v>
      </c>
      <c r="AE10" s="121">
        <f t="shared" si="0"/>
        <v>0</v>
      </c>
      <c r="AF10" s="111">
        <f>S10+AE10</f>
        <v>15</v>
      </c>
    </row>
    <row r="11" spans="1:32" ht="24.75" customHeight="1">
      <c r="A11" s="109">
        <f>エントリリスト!A13</f>
        <v>10</v>
      </c>
      <c r="B11" s="110" t="str">
        <f>エントリリスト!B13</f>
        <v>B</v>
      </c>
      <c r="C11" s="111" t="str">
        <f>エントリリスト!I13</f>
        <v>ベックワークス・ガレージKnobシビック</v>
      </c>
      <c r="D11" s="112">
        <v>0.881944444444445</v>
      </c>
      <c r="E11" s="112">
        <v>0.0280324074074074</v>
      </c>
      <c r="F11" s="113">
        <f t="shared" si="1"/>
        <v>0.9099768518518524</v>
      </c>
      <c r="G11" s="114">
        <v>0.909976851851852</v>
      </c>
      <c r="H11" s="115">
        <f t="shared" si="2"/>
        <v>0</v>
      </c>
      <c r="I11" s="112">
        <v>0.9145486111111111</v>
      </c>
      <c r="J11" s="112">
        <v>0.0165509259259259</v>
      </c>
      <c r="K11" s="113">
        <f t="shared" si="3"/>
        <v>0.931099537037037</v>
      </c>
      <c r="L11" s="114">
        <v>0.9310995370370371</v>
      </c>
      <c r="M11" s="115">
        <f t="shared" si="4"/>
        <v>0</v>
      </c>
      <c r="N11" s="112">
        <v>0.9344212962962963</v>
      </c>
      <c r="O11" s="112">
        <v>0.0344675925925926</v>
      </c>
      <c r="P11" s="113">
        <f t="shared" si="5"/>
        <v>0.9688888888888889</v>
      </c>
      <c r="Q11" s="114">
        <v>0.9688310185185185</v>
      </c>
      <c r="R11" s="115">
        <f t="shared" si="6"/>
        <v>5</v>
      </c>
      <c r="S11" s="116">
        <f t="shared" si="10"/>
        <v>5</v>
      </c>
      <c r="T11" s="112">
        <v>0.00694444444444444</v>
      </c>
      <c r="U11" s="113">
        <v>0.0280555555555556</v>
      </c>
      <c r="V11" s="117">
        <f t="shared" si="7"/>
        <v>0.03500000000000004</v>
      </c>
      <c r="W11" s="118">
        <v>0.034722222222222224</v>
      </c>
      <c r="X11" s="119">
        <f t="shared" si="8"/>
        <v>0</v>
      </c>
      <c r="Y11" s="114">
        <v>0.032511574074074075</v>
      </c>
      <c r="Z11" s="114">
        <v>0.03263888888888889</v>
      </c>
      <c r="AA11" s="113">
        <v>0.0177314814814815</v>
      </c>
      <c r="AB11" s="117">
        <f t="shared" si="9"/>
        <v>0.05037037037037039</v>
      </c>
      <c r="AC11" s="118">
        <v>0.05</v>
      </c>
      <c r="AD11" s="120">
        <f t="shared" si="11"/>
        <v>0</v>
      </c>
      <c r="AE11" s="121">
        <f t="shared" si="0"/>
        <v>0</v>
      </c>
      <c r="AF11" s="111">
        <f>S11+AE11</f>
        <v>5</v>
      </c>
    </row>
    <row r="12" spans="1:32" ht="24.75" customHeight="1">
      <c r="A12" s="109">
        <f>エントリリスト!A14</f>
        <v>11</v>
      </c>
      <c r="B12" s="110" t="str">
        <f>エントリリスト!B14</f>
        <v>B</v>
      </c>
      <c r="C12" s="111" t="str">
        <f>エントリリスト!I14</f>
        <v>白井自動車カーピカランドシビック</v>
      </c>
      <c r="D12" s="112">
        <v>0.88263888888889</v>
      </c>
      <c r="E12" s="112">
        <v>0.0280324074074074</v>
      </c>
      <c r="F12" s="113">
        <f t="shared" si="1"/>
        <v>0.9106712962962974</v>
      </c>
      <c r="G12" s="114">
        <v>0.9106597222222222</v>
      </c>
      <c r="H12" s="115">
        <f t="shared" si="2"/>
        <v>1</v>
      </c>
      <c r="I12" s="112"/>
      <c r="J12" s="112"/>
      <c r="K12" s="113">
        <f aca="true" t="shared" si="12" ref="K12:K18">I12+J12</f>
        <v>0</v>
      </c>
      <c r="L12" s="114"/>
      <c r="M12" s="115">
        <f t="shared" si="4"/>
        <v>0</v>
      </c>
      <c r="N12" s="112"/>
      <c r="O12" s="112"/>
      <c r="P12" s="113">
        <f t="shared" si="5"/>
        <v>0</v>
      </c>
      <c r="Q12" s="114"/>
      <c r="R12" s="115">
        <f t="shared" si="6"/>
        <v>0</v>
      </c>
      <c r="S12" s="116">
        <f t="shared" si="10"/>
        <v>1</v>
      </c>
      <c r="T12" s="112"/>
      <c r="U12" s="113"/>
      <c r="V12" s="117">
        <f t="shared" si="7"/>
        <v>0</v>
      </c>
      <c r="W12" s="118"/>
      <c r="X12" s="119">
        <f t="shared" si="8"/>
        <v>0</v>
      </c>
      <c r="Y12" s="114"/>
      <c r="Z12" s="114"/>
      <c r="AA12" s="113"/>
      <c r="AB12" s="117">
        <f t="shared" si="9"/>
        <v>0</v>
      </c>
      <c r="AC12" s="118"/>
      <c r="AD12" s="120">
        <f t="shared" si="11"/>
        <v>0</v>
      </c>
      <c r="AE12" s="121">
        <f t="shared" si="0"/>
        <v>0</v>
      </c>
      <c r="AF12" s="111"/>
    </row>
    <row r="13" spans="1:32" ht="24.75" customHeight="1">
      <c r="A13" s="109">
        <f>エントリリスト!A15</f>
        <v>12</v>
      </c>
      <c r="B13" s="110" t="str">
        <f>エントリリスト!B15</f>
        <v>B</v>
      </c>
      <c r="C13" s="111" t="str">
        <f>エントリリスト!I15</f>
        <v>プロショップ,オガタ。FLEX。ブーンX4</v>
      </c>
      <c r="D13" s="112">
        <v>0.883333333333335</v>
      </c>
      <c r="E13" s="112">
        <v>0.0280324074074074</v>
      </c>
      <c r="F13" s="113">
        <f t="shared" si="1"/>
        <v>0.9113657407407424</v>
      </c>
      <c r="G13" s="114">
        <v>0.9113541666666666</v>
      </c>
      <c r="H13" s="115">
        <f t="shared" si="2"/>
        <v>1</v>
      </c>
      <c r="I13" s="112">
        <v>0.9159722222222223</v>
      </c>
      <c r="J13" s="112">
        <v>0.0165509259259259</v>
      </c>
      <c r="K13" s="113">
        <f t="shared" si="12"/>
        <v>0.9325231481481482</v>
      </c>
      <c r="L13" s="114">
        <v>0.9325231481481482</v>
      </c>
      <c r="M13" s="115">
        <f t="shared" si="4"/>
        <v>0</v>
      </c>
      <c r="N13" s="112">
        <v>0.9351041666666666</v>
      </c>
      <c r="O13" s="112">
        <v>0.0344675925925926</v>
      </c>
      <c r="P13" s="113">
        <f t="shared" si="5"/>
        <v>0.9695717592592592</v>
      </c>
      <c r="Q13" s="114">
        <v>0.969537037037037</v>
      </c>
      <c r="R13" s="115">
        <f t="shared" si="6"/>
        <v>3</v>
      </c>
      <c r="S13" s="116">
        <f t="shared" si="10"/>
        <v>4</v>
      </c>
      <c r="T13" s="112">
        <v>0.00833333333333335</v>
      </c>
      <c r="U13" s="113">
        <v>0.0280555555555556</v>
      </c>
      <c r="V13" s="117">
        <f t="shared" si="7"/>
        <v>0.03638888888888895</v>
      </c>
      <c r="W13" s="118">
        <v>0.036111111111111115</v>
      </c>
      <c r="X13" s="119">
        <f t="shared" si="8"/>
        <v>0</v>
      </c>
      <c r="Y13" s="114">
        <v>0.03320601851851852</v>
      </c>
      <c r="Z13" s="114">
        <v>0.03333333333333333</v>
      </c>
      <c r="AA13" s="113">
        <v>0.0177314814814815</v>
      </c>
      <c r="AB13" s="117">
        <f t="shared" si="9"/>
        <v>0.051064814814814834</v>
      </c>
      <c r="AC13" s="118">
        <v>0.05069444444444445</v>
      </c>
      <c r="AD13" s="120">
        <f t="shared" si="11"/>
        <v>0</v>
      </c>
      <c r="AE13" s="121">
        <f t="shared" si="0"/>
        <v>0</v>
      </c>
      <c r="AF13" s="111">
        <f aca="true" t="shared" si="13" ref="AF13:AF29">S13+AE13</f>
        <v>4</v>
      </c>
    </row>
    <row r="14" spans="1:32" ht="24.75" customHeight="1">
      <c r="A14" s="109">
        <f>エントリリスト!A16</f>
        <v>13</v>
      </c>
      <c r="B14" s="110" t="str">
        <f>エントリリスト!B16</f>
        <v>B</v>
      </c>
      <c r="C14" s="111" t="str">
        <f>エントリリスト!I16</f>
        <v>松山オートクラブ　インテグラ</v>
      </c>
      <c r="D14" s="112">
        <v>0.884027777777779</v>
      </c>
      <c r="E14" s="112">
        <v>0.0280324074074074</v>
      </c>
      <c r="F14" s="113">
        <f t="shared" si="1"/>
        <v>0.9120601851851864</v>
      </c>
      <c r="G14" s="114">
        <v>0.9120601851851852</v>
      </c>
      <c r="H14" s="115">
        <f t="shared" si="2"/>
        <v>0</v>
      </c>
      <c r="I14" s="112">
        <v>0.9166435185185186</v>
      </c>
      <c r="J14" s="112">
        <v>0.0165509259259259</v>
      </c>
      <c r="K14" s="113">
        <f t="shared" si="12"/>
        <v>0.9331944444444444</v>
      </c>
      <c r="L14" s="114">
        <v>0.9331944444444445</v>
      </c>
      <c r="M14" s="115">
        <f t="shared" si="4"/>
        <v>0</v>
      </c>
      <c r="N14" s="112">
        <v>0.935787037037037</v>
      </c>
      <c r="O14" s="112">
        <v>0.0344675925925926</v>
      </c>
      <c r="P14" s="113">
        <f t="shared" si="5"/>
        <v>0.9702546296296296</v>
      </c>
      <c r="Q14" s="114">
        <v>0.9702314814814814</v>
      </c>
      <c r="R14" s="115">
        <f t="shared" si="6"/>
        <v>2</v>
      </c>
      <c r="S14" s="116">
        <f t="shared" si="10"/>
        <v>2</v>
      </c>
      <c r="T14" s="112">
        <v>0.0090277777777778</v>
      </c>
      <c r="U14" s="113">
        <v>0.0280555555555556</v>
      </c>
      <c r="V14" s="117">
        <f t="shared" si="7"/>
        <v>0.0370833333333334</v>
      </c>
      <c r="W14" s="118">
        <v>0.03680555555555556</v>
      </c>
      <c r="X14" s="119">
        <f t="shared" si="8"/>
        <v>0</v>
      </c>
      <c r="Y14" s="114">
        <v>0.03386574074074074</v>
      </c>
      <c r="Z14" s="114">
        <v>0.034027777777777775</v>
      </c>
      <c r="AA14" s="113">
        <v>0.0177314814814815</v>
      </c>
      <c r="AB14" s="117">
        <f t="shared" si="9"/>
        <v>0.051759259259259276</v>
      </c>
      <c r="AC14" s="118">
        <v>0.051388888888888894</v>
      </c>
      <c r="AD14" s="120">
        <f t="shared" si="11"/>
        <v>0</v>
      </c>
      <c r="AE14" s="121">
        <f t="shared" si="0"/>
        <v>0</v>
      </c>
      <c r="AF14" s="111">
        <f t="shared" si="13"/>
        <v>2</v>
      </c>
    </row>
    <row r="15" spans="1:32" ht="24.75" customHeight="1">
      <c r="A15" s="109">
        <f>エントリリスト!A17</f>
        <v>14</v>
      </c>
      <c r="B15" s="110" t="str">
        <f>エントリリスト!B17</f>
        <v>B</v>
      </c>
      <c r="C15" s="111" t="str">
        <f>エントリリスト!I17</f>
        <v>福代酒店DLセリカ</v>
      </c>
      <c r="D15" s="112">
        <v>0.884722222222224</v>
      </c>
      <c r="E15" s="112">
        <v>0.0280324074074074</v>
      </c>
      <c r="F15" s="113">
        <f t="shared" si="1"/>
        <v>0.9127546296296314</v>
      </c>
      <c r="G15" s="114">
        <v>0.9127546296296297</v>
      </c>
      <c r="H15" s="115">
        <f t="shared" si="2"/>
        <v>0</v>
      </c>
      <c r="I15" s="112">
        <v>0.917337962962963</v>
      </c>
      <c r="J15" s="112">
        <v>0.0165509259259259</v>
      </c>
      <c r="K15" s="113">
        <f t="shared" si="12"/>
        <v>0.9338888888888889</v>
      </c>
      <c r="L15" s="114">
        <v>0.9338773148148148</v>
      </c>
      <c r="M15" s="115">
        <f t="shared" si="4"/>
        <v>1</v>
      </c>
      <c r="N15" s="112">
        <v>0.9380092592592592</v>
      </c>
      <c r="O15" s="112">
        <v>0.0344675925925926</v>
      </c>
      <c r="P15" s="113">
        <f t="shared" si="5"/>
        <v>0.9724768518518517</v>
      </c>
      <c r="Q15" s="114">
        <v>0.9724537037037037</v>
      </c>
      <c r="R15" s="115">
        <f t="shared" si="6"/>
        <v>2</v>
      </c>
      <c r="S15" s="116">
        <f t="shared" si="10"/>
        <v>3</v>
      </c>
      <c r="T15" s="112">
        <v>0.00972222222222225</v>
      </c>
      <c r="U15" s="113">
        <v>0.0280555555555556</v>
      </c>
      <c r="V15" s="117">
        <f t="shared" si="7"/>
        <v>0.037777777777777855</v>
      </c>
      <c r="W15" s="118">
        <v>0.0375</v>
      </c>
      <c r="X15" s="119">
        <f t="shared" si="8"/>
        <v>0</v>
      </c>
      <c r="Y15" s="114">
        <v>0.0347337962962963</v>
      </c>
      <c r="Z15" s="114">
        <v>0.035416666666666666</v>
      </c>
      <c r="AA15" s="113">
        <v>0.0177314814814815</v>
      </c>
      <c r="AB15" s="117">
        <f t="shared" si="9"/>
        <v>0.05314814814814817</v>
      </c>
      <c r="AC15" s="118">
        <v>0.05277777777777778</v>
      </c>
      <c r="AD15" s="120">
        <f t="shared" si="11"/>
        <v>0</v>
      </c>
      <c r="AE15" s="121">
        <f t="shared" si="0"/>
        <v>0</v>
      </c>
      <c r="AF15" s="111">
        <f t="shared" si="13"/>
        <v>3</v>
      </c>
    </row>
    <row r="16" spans="1:32" ht="24.75" customHeight="1">
      <c r="A16" s="109">
        <f>エントリリスト!A18</f>
        <v>15</v>
      </c>
      <c r="B16" s="110" t="str">
        <f>エントリリスト!B18</f>
        <v>B</v>
      </c>
      <c r="C16" s="111" t="str">
        <f>エントリリスト!I18</f>
        <v>アトリエ921☆大川ボデー☆アスティ</v>
      </c>
      <c r="D16" s="112">
        <v>0.885416666666668</v>
      </c>
      <c r="E16" s="112">
        <v>0.0280324074074074</v>
      </c>
      <c r="F16" s="113">
        <f t="shared" si="1"/>
        <v>0.9134490740740754</v>
      </c>
      <c r="G16" s="114">
        <v>0.913449074074074</v>
      </c>
      <c r="H16" s="115">
        <f t="shared" si="2"/>
        <v>0</v>
      </c>
      <c r="I16" s="112">
        <v>0.9180787037037037</v>
      </c>
      <c r="J16" s="112">
        <v>0.0165509259259259</v>
      </c>
      <c r="K16" s="113">
        <f t="shared" si="12"/>
        <v>0.9346296296296296</v>
      </c>
      <c r="L16" s="114">
        <v>0.9346064814814815</v>
      </c>
      <c r="M16" s="115">
        <f t="shared" si="4"/>
        <v>2</v>
      </c>
      <c r="N16" s="112">
        <v>0.9385185185185185</v>
      </c>
      <c r="O16" s="112">
        <v>0.0344675925925926</v>
      </c>
      <c r="P16" s="113">
        <f t="shared" si="5"/>
        <v>0.9729861111111111</v>
      </c>
      <c r="Q16" s="114">
        <v>0.972962962962963</v>
      </c>
      <c r="R16" s="115">
        <f t="shared" si="6"/>
        <v>2</v>
      </c>
      <c r="S16" s="116">
        <f t="shared" si="10"/>
        <v>4</v>
      </c>
      <c r="T16" s="112">
        <v>0.0104166666666667</v>
      </c>
      <c r="U16" s="113">
        <v>0.0280555555555556</v>
      </c>
      <c r="V16" s="117">
        <f t="shared" si="7"/>
        <v>0.0384722222222223</v>
      </c>
      <c r="W16" s="118">
        <v>0.03819444444444444</v>
      </c>
      <c r="X16" s="119">
        <f t="shared" si="8"/>
        <v>0</v>
      </c>
      <c r="Y16" s="114">
        <v>0.03532407407407407</v>
      </c>
      <c r="Z16" s="114">
        <v>0.035416666666666666</v>
      </c>
      <c r="AA16" s="113">
        <v>0.0177314814814815</v>
      </c>
      <c r="AB16" s="117">
        <f t="shared" si="9"/>
        <v>0.05314814814814817</v>
      </c>
      <c r="AC16" s="118">
        <v>0.05277777777777778</v>
      </c>
      <c r="AD16" s="120">
        <f t="shared" si="11"/>
        <v>0</v>
      </c>
      <c r="AE16" s="121">
        <f t="shared" si="0"/>
        <v>0</v>
      </c>
      <c r="AF16" s="111">
        <f t="shared" si="13"/>
        <v>4</v>
      </c>
    </row>
    <row r="17" spans="1:32" ht="24.75" customHeight="1">
      <c r="A17" s="109">
        <f>エントリリスト!A19</f>
        <v>16</v>
      </c>
      <c r="B17" s="110" t="str">
        <f>エントリリスト!B19</f>
        <v>B</v>
      </c>
      <c r="C17" s="111" t="str">
        <f>エントリリスト!I19</f>
        <v>車屋セリカ</v>
      </c>
      <c r="D17" s="112">
        <v>0.886111111111113</v>
      </c>
      <c r="E17" s="112">
        <v>0.0280324074074074</v>
      </c>
      <c r="F17" s="113">
        <f t="shared" si="1"/>
        <v>0.9141435185185204</v>
      </c>
      <c r="G17" s="114">
        <v>0.9141435185185185</v>
      </c>
      <c r="H17" s="115">
        <f t="shared" si="2"/>
        <v>0</v>
      </c>
      <c r="I17" s="112">
        <v>0.9185648148148148</v>
      </c>
      <c r="J17" s="112">
        <v>0.0165509259259259</v>
      </c>
      <c r="K17" s="113">
        <f t="shared" si="12"/>
        <v>0.9351157407407407</v>
      </c>
      <c r="L17" s="114">
        <v>0.9350925925925927</v>
      </c>
      <c r="M17" s="115">
        <f t="shared" si="4"/>
        <v>2</v>
      </c>
      <c r="N17" s="112">
        <v>0.9391435185185185</v>
      </c>
      <c r="O17" s="112">
        <v>0.0344675925925926</v>
      </c>
      <c r="P17" s="113">
        <f t="shared" si="5"/>
        <v>0.9736111111111111</v>
      </c>
      <c r="Q17" s="114">
        <v>0.9736226851851852</v>
      </c>
      <c r="R17" s="115">
        <f t="shared" si="6"/>
        <v>1</v>
      </c>
      <c r="S17" s="116">
        <f t="shared" si="10"/>
        <v>3</v>
      </c>
      <c r="T17" s="112">
        <v>0.0111111111111112</v>
      </c>
      <c r="U17" s="113">
        <v>0.0280555555555556</v>
      </c>
      <c r="V17" s="117">
        <f t="shared" si="7"/>
        <v>0.0391666666666668</v>
      </c>
      <c r="W17" s="118">
        <v>0.03888888888888889</v>
      </c>
      <c r="X17" s="119">
        <f t="shared" si="8"/>
        <v>0</v>
      </c>
      <c r="Y17" s="114">
        <v>0.03597222222222222</v>
      </c>
      <c r="Z17" s="114">
        <v>0.036111111111111115</v>
      </c>
      <c r="AA17" s="113">
        <v>0.0177314814814815</v>
      </c>
      <c r="AB17" s="117">
        <f t="shared" si="9"/>
        <v>0.053842592592592615</v>
      </c>
      <c r="AC17" s="118">
        <v>0.05347222222222222</v>
      </c>
      <c r="AD17" s="120">
        <f t="shared" si="11"/>
        <v>0</v>
      </c>
      <c r="AE17" s="121">
        <f t="shared" si="0"/>
        <v>0</v>
      </c>
      <c r="AF17" s="111">
        <f t="shared" si="13"/>
        <v>3</v>
      </c>
    </row>
    <row r="18" spans="1:32" ht="24.75" customHeight="1">
      <c r="A18" s="109">
        <f>エントリリスト!A20</f>
        <v>17</v>
      </c>
      <c r="B18" s="110" t="str">
        <f>エントリリスト!B20</f>
        <v>B</v>
      </c>
      <c r="C18" s="111" t="str">
        <f>エントリリスト!I20</f>
        <v>DL・KYB・GDKレビンSPL</v>
      </c>
      <c r="D18" s="112">
        <v>0.886805555555557</v>
      </c>
      <c r="E18" s="112">
        <v>0.0280324074074074</v>
      </c>
      <c r="F18" s="113">
        <f t="shared" si="1"/>
        <v>0.9148379629629644</v>
      </c>
      <c r="G18" s="114">
        <v>0.9148263888888889</v>
      </c>
      <c r="H18" s="115">
        <f t="shared" si="2"/>
        <v>1</v>
      </c>
      <c r="I18" s="112">
        <v>0.9194328703703704</v>
      </c>
      <c r="J18" s="112">
        <v>0.0165509259259259</v>
      </c>
      <c r="K18" s="113">
        <f t="shared" si="12"/>
        <v>0.9359837962962962</v>
      </c>
      <c r="L18" s="114">
        <v>0.9359375</v>
      </c>
      <c r="M18" s="115">
        <f t="shared" si="4"/>
        <v>4</v>
      </c>
      <c r="N18" s="112">
        <v>0.9398842592592592</v>
      </c>
      <c r="O18" s="112">
        <v>0.0344675925925926</v>
      </c>
      <c r="P18" s="113">
        <f t="shared" si="5"/>
        <v>0.9743518518518518</v>
      </c>
      <c r="Q18" s="114">
        <v>0.9743055555555555</v>
      </c>
      <c r="R18" s="115">
        <f t="shared" si="6"/>
        <v>4</v>
      </c>
      <c r="S18" s="116">
        <f t="shared" si="10"/>
        <v>9</v>
      </c>
      <c r="T18" s="112">
        <v>0.0118055555555556</v>
      </c>
      <c r="U18" s="113">
        <v>0.0280555555555556</v>
      </c>
      <c r="V18" s="117">
        <f t="shared" si="7"/>
        <v>0.0398611111111112</v>
      </c>
      <c r="W18" s="118">
        <v>0.03958333333333333</v>
      </c>
      <c r="X18" s="119">
        <f t="shared" si="8"/>
        <v>0</v>
      </c>
      <c r="Y18" s="114">
        <v>0.03667824074074074</v>
      </c>
      <c r="Z18" s="114">
        <v>0.03680555555555556</v>
      </c>
      <c r="AA18" s="113">
        <v>0.0177314814814815</v>
      </c>
      <c r="AB18" s="117">
        <f t="shared" si="9"/>
        <v>0.05453703703703706</v>
      </c>
      <c r="AC18" s="118">
        <v>0.05416666666666667</v>
      </c>
      <c r="AD18" s="120">
        <f t="shared" si="11"/>
        <v>0</v>
      </c>
      <c r="AE18" s="121">
        <f t="shared" si="0"/>
        <v>0</v>
      </c>
      <c r="AF18" s="111">
        <f t="shared" si="13"/>
        <v>9</v>
      </c>
    </row>
    <row r="19" spans="1:32" ht="24.75" customHeight="1">
      <c r="A19" s="109">
        <f>エントリリスト!A21</f>
        <v>18</v>
      </c>
      <c r="B19" s="110" t="str">
        <f>エントリリスト!B21</f>
        <v>B</v>
      </c>
      <c r="C19" s="111" t="str">
        <f>エントリリスト!I21</f>
        <v>Rスポーツ・KYB・NGK・インテグラ</v>
      </c>
      <c r="D19" s="112">
        <v>0.887500000000002</v>
      </c>
      <c r="E19" s="112">
        <v>0.0280324074074074</v>
      </c>
      <c r="F19" s="113">
        <f t="shared" si="1"/>
        <v>0.9155324074074094</v>
      </c>
      <c r="G19" s="114">
        <v>0.9155208333333333</v>
      </c>
      <c r="H19" s="115">
        <f t="shared" si="2"/>
        <v>1</v>
      </c>
      <c r="I19" s="112">
        <v>0.920162037037037</v>
      </c>
      <c r="J19" s="112">
        <v>0.0165509259259259</v>
      </c>
      <c r="K19" s="113">
        <f t="shared" si="3"/>
        <v>0.9367129629629629</v>
      </c>
      <c r="L19" s="114">
        <v>0.9366319444444445</v>
      </c>
      <c r="M19" s="115">
        <f t="shared" si="4"/>
        <v>7</v>
      </c>
      <c r="N19" s="112">
        <v>0.9406134259259259</v>
      </c>
      <c r="O19" s="112">
        <v>0.0344675925925926</v>
      </c>
      <c r="P19" s="113">
        <f t="shared" si="5"/>
        <v>0.9750810185185185</v>
      </c>
      <c r="Q19" s="114">
        <v>0.9750347222222223</v>
      </c>
      <c r="R19" s="115">
        <f t="shared" si="6"/>
        <v>4</v>
      </c>
      <c r="S19" s="116">
        <f t="shared" si="10"/>
        <v>12</v>
      </c>
      <c r="T19" s="112">
        <v>0.0125000000000001</v>
      </c>
      <c r="U19" s="113">
        <v>0.0280555555555556</v>
      </c>
      <c r="V19" s="117">
        <f t="shared" si="7"/>
        <v>0.0405555555555557</v>
      </c>
      <c r="W19" s="118">
        <v>0.04027777777777778</v>
      </c>
      <c r="X19" s="119">
        <f t="shared" si="8"/>
        <v>0</v>
      </c>
      <c r="Y19" s="114">
        <v>0.03804398148148148</v>
      </c>
      <c r="Z19" s="114">
        <v>0.03819444444444444</v>
      </c>
      <c r="AA19" s="113">
        <v>0.0177314814814815</v>
      </c>
      <c r="AB19" s="117">
        <f t="shared" si="9"/>
        <v>0.05592592592592594</v>
      </c>
      <c r="AC19" s="118">
        <v>0.05555555555555555</v>
      </c>
      <c r="AD19" s="120">
        <f t="shared" si="11"/>
        <v>0</v>
      </c>
      <c r="AE19" s="121">
        <f t="shared" si="0"/>
        <v>0</v>
      </c>
      <c r="AF19" s="111">
        <f t="shared" si="13"/>
        <v>12</v>
      </c>
    </row>
    <row r="20" spans="1:32" ht="24.75" customHeight="1">
      <c r="A20" s="109">
        <f>エントリリスト!A22</f>
        <v>19</v>
      </c>
      <c r="B20" s="110" t="str">
        <f>エントリリスト!B22</f>
        <v>B</v>
      </c>
      <c r="C20" s="111" t="str">
        <f>エントリリスト!I22</f>
        <v>車屋・ドリーム・ミラージュ</v>
      </c>
      <c r="D20" s="112">
        <v>0.888194444444446</v>
      </c>
      <c r="E20" s="112">
        <v>0.0280324074074074</v>
      </c>
      <c r="F20" s="113">
        <f t="shared" si="1"/>
        <v>0.9162268518518534</v>
      </c>
      <c r="G20" s="114">
        <v>0.9162152777777778</v>
      </c>
      <c r="H20" s="115">
        <f t="shared" si="2"/>
        <v>1</v>
      </c>
      <c r="I20" s="112">
        <v>0.9209027777777777</v>
      </c>
      <c r="J20" s="112">
        <v>0.0165509259259259</v>
      </c>
      <c r="K20" s="113">
        <f t="shared" si="3"/>
        <v>0.9374537037037036</v>
      </c>
      <c r="L20" s="114">
        <v>0.9374421296296296</v>
      </c>
      <c r="M20" s="115">
        <f t="shared" si="4"/>
        <v>1</v>
      </c>
      <c r="N20" s="112">
        <v>0.9413888888888889</v>
      </c>
      <c r="O20" s="112">
        <v>0.0344675925925926</v>
      </c>
      <c r="P20" s="113">
        <f t="shared" si="5"/>
        <v>0.9758564814814815</v>
      </c>
      <c r="Q20" s="114">
        <v>0.9758449074074074</v>
      </c>
      <c r="R20" s="115">
        <f t="shared" si="6"/>
        <v>1</v>
      </c>
      <c r="S20" s="116">
        <f t="shared" si="10"/>
        <v>3</v>
      </c>
      <c r="T20" s="112">
        <v>0.0131944444444445</v>
      </c>
      <c r="U20" s="113">
        <v>0.0280555555555556</v>
      </c>
      <c r="V20" s="117">
        <f t="shared" si="7"/>
        <v>0.0412500000000001</v>
      </c>
      <c r="W20" s="118">
        <v>0.04097222222222222</v>
      </c>
      <c r="X20" s="119">
        <f t="shared" si="8"/>
        <v>0</v>
      </c>
      <c r="Y20" s="114">
        <v>0.03755787037037037</v>
      </c>
      <c r="Z20" s="114">
        <v>0.03819444444444444</v>
      </c>
      <c r="AA20" s="113">
        <v>0.0177314814814815</v>
      </c>
      <c r="AB20" s="117">
        <f t="shared" si="9"/>
        <v>0.05592592592592594</v>
      </c>
      <c r="AC20" s="118">
        <v>0.05555555555555555</v>
      </c>
      <c r="AD20" s="120">
        <f t="shared" si="11"/>
        <v>0</v>
      </c>
      <c r="AE20" s="121">
        <f t="shared" si="0"/>
        <v>0</v>
      </c>
      <c r="AF20" s="111">
        <f t="shared" si="13"/>
        <v>3</v>
      </c>
    </row>
    <row r="21" spans="1:32" ht="24.75" customHeight="1">
      <c r="A21" s="109">
        <f>エントリリスト!A23</f>
        <v>20</v>
      </c>
      <c r="B21" s="110" t="str">
        <f>エントリリスト!B23</f>
        <v>B</v>
      </c>
      <c r="C21" s="111" t="str">
        <f>エントリリスト!I23</f>
        <v>ヨシタカミラージュ</v>
      </c>
      <c r="D21" s="112">
        <v>0.888888888888891</v>
      </c>
      <c r="E21" s="112">
        <v>0.0280324074074074</v>
      </c>
      <c r="F21" s="113">
        <f t="shared" si="1"/>
        <v>0.9169212962962984</v>
      </c>
      <c r="G21" s="114">
        <v>0.9169097222222221</v>
      </c>
      <c r="H21" s="115">
        <f t="shared" si="2"/>
        <v>1</v>
      </c>
      <c r="I21" s="112">
        <v>0.938125</v>
      </c>
      <c r="J21" s="112">
        <v>0.0165509259259259</v>
      </c>
      <c r="K21" s="113">
        <f t="shared" si="3"/>
        <v>0.9546759259259259</v>
      </c>
      <c r="L21" s="114">
        <v>0.9546412037037038</v>
      </c>
      <c r="M21" s="115">
        <f t="shared" si="4"/>
        <v>3</v>
      </c>
      <c r="N21" s="112">
        <v>0.9608101851851852</v>
      </c>
      <c r="O21" s="112">
        <v>0.0344675925925926</v>
      </c>
      <c r="P21" s="113">
        <f t="shared" si="5"/>
        <v>0.9952777777777778</v>
      </c>
      <c r="Q21" s="114">
        <v>0.9952546296296297</v>
      </c>
      <c r="R21" s="115">
        <f t="shared" si="6"/>
        <v>2</v>
      </c>
      <c r="S21" s="116">
        <f t="shared" si="10"/>
        <v>6</v>
      </c>
      <c r="T21" s="112">
        <v>0.013888888888889</v>
      </c>
      <c r="U21" s="113">
        <v>0.0280555555555556</v>
      </c>
      <c r="V21" s="117">
        <f t="shared" si="7"/>
        <v>0.041944444444444604</v>
      </c>
      <c r="W21" s="118">
        <v>0.041666666666666664</v>
      </c>
      <c r="X21" s="119">
        <f t="shared" si="8"/>
        <v>0</v>
      </c>
      <c r="Y21" s="114">
        <v>0.04306712962962963</v>
      </c>
      <c r="Z21" s="114">
        <v>0.04375</v>
      </c>
      <c r="AA21" s="113">
        <v>0.0177314814814815</v>
      </c>
      <c r="AB21" s="117">
        <f t="shared" si="9"/>
        <v>0.0614814814814815</v>
      </c>
      <c r="AC21" s="118">
        <v>0.061111111111111116</v>
      </c>
      <c r="AD21" s="120">
        <f t="shared" si="11"/>
        <v>0</v>
      </c>
      <c r="AE21" s="121">
        <f t="shared" si="0"/>
        <v>0</v>
      </c>
      <c r="AF21" s="111">
        <f t="shared" si="13"/>
        <v>6</v>
      </c>
    </row>
    <row r="22" spans="1:32" ht="24.75" customHeight="1">
      <c r="A22" s="109">
        <f>エントリリスト!A24</f>
        <v>21</v>
      </c>
      <c r="B22" s="110" t="str">
        <f>エントリリスト!B24</f>
        <v>B</v>
      </c>
      <c r="C22" s="111" t="str">
        <f>エントリリスト!I24</f>
        <v>SAS、MSトモナリredEK9</v>
      </c>
      <c r="D22" s="112">
        <v>0.889583333333336</v>
      </c>
      <c r="E22" s="112">
        <v>0.0280324074074074</v>
      </c>
      <c r="F22" s="113">
        <f t="shared" si="1"/>
        <v>0.9176157407407434</v>
      </c>
      <c r="G22" s="114">
        <v>0.9176157407407407</v>
      </c>
      <c r="H22" s="115">
        <f t="shared" si="2"/>
        <v>0</v>
      </c>
      <c r="I22" s="112">
        <v>0.939375</v>
      </c>
      <c r="J22" s="112">
        <v>0.0165509259259259</v>
      </c>
      <c r="K22" s="113">
        <f t="shared" si="3"/>
        <v>0.9559259259259258</v>
      </c>
      <c r="L22" s="114">
        <v>0.9523842592592593</v>
      </c>
      <c r="M22" s="115">
        <f t="shared" si="4"/>
        <v>306</v>
      </c>
      <c r="N22" s="112">
        <v>0.9604513888888889</v>
      </c>
      <c r="O22" s="112">
        <v>0.0344675925925926</v>
      </c>
      <c r="P22" s="113">
        <f t="shared" si="5"/>
        <v>0.9949189814814815</v>
      </c>
      <c r="Q22" s="114">
        <v>0.9947916666666666</v>
      </c>
      <c r="R22" s="115">
        <f t="shared" si="6"/>
        <v>11</v>
      </c>
      <c r="S22" s="116">
        <f t="shared" si="10"/>
        <v>317</v>
      </c>
      <c r="T22" s="112">
        <v>0.0145833333333334</v>
      </c>
      <c r="U22" s="113">
        <v>0.0280555555555556</v>
      </c>
      <c r="V22" s="117">
        <f t="shared" si="7"/>
        <v>0.042638888888889004</v>
      </c>
      <c r="W22" s="118">
        <v>0.042361111111111106</v>
      </c>
      <c r="X22" s="119">
        <f t="shared" si="8"/>
        <v>0</v>
      </c>
      <c r="Y22" s="114">
        <v>0.039942129629629626</v>
      </c>
      <c r="Z22" s="114">
        <v>0.04027777777777778</v>
      </c>
      <c r="AA22" s="113">
        <v>0.0177314814814815</v>
      </c>
      <c r="AB22" s="117">
        <f t="shared" si="9"/>
        <v>0.05800925925925928</v>
      </c>
      <c r="AC22" s="118">
        <v>0.057638888888888885</v>
      </c>
      <c r="AD22" s="120">
        <f t="shared" si="11"/>
        <v>0</v>
      </c>
      <c r="AE22" s="121">
        <f t="shared" si="0"/>
        <v>0</v>
      </c>
      <c r="AF22" s="111">
        <f t="shared" si="13"/>
        <v>317</v>
      </c>
    </row>
    <row r="23" spans="1:32" ht="24.75" customHeight="1">
      <c r="A23" s="109">
        <f>エントリリスト!A25</f>
        <v>22</v>
      </c>
      <c r="B23" s="110" t="str">
        <f>エントリリスト!B25</f>
        <v>B</v>
      </c>
      <c r="C23" s="111" t="str">
        <f>エントリリスト!I25</f>
        <v>Garage-O田ミラージュ2006</v>
      </c>
      <c r="D23" s="112">
        <v>0.89027777777778</v>
      </c>
      <c r="E23" s="112">
        <v>0.0280324074074074</v>
      </c>
      <c r="F23" s="113">
        <f t="shared" si="1"/>
        <v>0.9183101851851875</v>
      </c>
      <c r="G23" s="114">
        <v>0.9183217592592593</v>
      </c>
      <c r="H23" s="115">
        <f t="shared" si="2"/>
        <v>1</v>
      </c>
      <c r="I23" s="112">
        <v>0.9395370370370371</v>
      </c>
      <c r="J23" s="112">
        <v>0.0165509259259259</v>
      </c>
      <c r="K23" s="113">
        <f t="shared" si="3"/>
        <v>0.956087962962963</v>
      </c>
      <c r="L23" s="114">
        <v>0.956111111111111</v>
      </c>
      <c r="M23" s="115">
        <f t="shared" si="4"/>
        <v>2</v>
      </c>
      <c r="N23" s="112">
        <v>0.9914930555555556</v>
      </c>
      <c r="O23" s="112">
        <v>0.0344675925925926</v>
      </c>
      <c r="P23" s="113">
        <f t="shared" si="5"/>
        <v>1.0259606481481482</v>
      </c>
      <c r="Q23" s="114">
        <v>0.025949074074074072</v>
      </c>
      <c r="R23" s="115">
        <f t="shared" si="6"/>
        <v>1</v>
      </c>
      <c r="S23" s="116">
        <f t="shared" si="10"/>
        <v>4</v>
      </c>
      <c r="T23" s="112">
        <v>0.0152777777777779</v>
      </c>
      <c r="U23" s="113">
        <v>0.0280555555555556</v>
      </c>
      <c r="V23" s="117">
        <f t="shared" si="7"/>
        <v>0.0433333333333335</v>
      </c>
      <c r="W23" s="118">
        <v>0.04305555555555556</v>
      </c>
      <c r="X23" s="119">
        <f t="shared" si="8"/>
        <v>0</v>
      </c>
      <c r="Y23" s="114">
        <v>0.05502314814814815</v>
      </c>
      <c r="Z23" s="114">
        <v>0.05555555555555555</v>
      </c>
      <c r="AA23" s="113">
        <v>0.0177314814814815</v>
      </c>
      <c r="AB23" s="117">
        <f t="shared" si="9"/>
        <v>0.07328703703703705</v>
      </c>
      <c r="AC23" s="118">
        <v>0.07291666666666667</v>
      </c>
      <c r="AD23" s="120">
        <f t="shared" si="11"/>
        <v>0</v>
      </c>
      <c r="AE23" s="121">
        <f t="shared" si="0"/>
        <v>0</v>
      </c>
      <c r="AF23" s="111">
        <f t="shared" si="13"/>
        <v>4</v>
      </c>
    </row>
    <row r="24" spans="1:32" ht="24.75" customHeight="1">
      <c r="A24" s="109">
        <f>エントリリスト!A26</f>
        <v>23</v>
      </c>
      <c r="B24" s="110" t="str">
        <f>エントリリスト!B26</f>
        <v>B</v>
      </c>
      <c r="C24" s="111" t="str">
        <f>エントリリスト!I26</f>
        <v>Rベア裁判員制度がはじまりますレビン</v>
      </c>
      <c r="D24" s="112">
        <v>0.890972222222225</v>
      </c>
      <c r="E24" s="112">
        <v>0.0280324074074074</v>
      </c>
      <c r="F24" s="113">
        <f t="shared" si="1"/>
        <v>0.9190046296296325</v>
      </c>
      <c r="G24" s="114">
        <v>0.9189930555555555</v>
      </c>
      <c r="H24" s="115">
        <f t="shared" si="2"/>
        <v>1</v>
      </c>
      <c r="I24" s="112">
        <v>0.9402777777777778</v>
      </c>
      <c r="J24" s="112">
        <v>0.0165509259259259</v>
      </c>
      <c r="K24" s="113">
        <f t="shared" si="3"/>
        <v>0.9568287037037037</v>
      </c>
      <c r="L24" s="114">
        <v>0.9567708333333332</v>
      </c>
      <c r="M24" s="115">
        <f t="shared" si="4"/>
        <v>5</v>
      </c>
      <c r="N24" s="112">
        <v>0.9615393518518518</v>
      </c>
      <c r="O24" s="112">
        <v>0.0344675925925926</v>
      </c>
      <c r="P24" s="113">
        <f t="shared" si="5"/>
        <v>0.9960069444444444</v>
      </c>
      <c r="Q24" s="114">
        <v>0.9960069444444444</v>
      </c>
      <c r="R24" s="115">
        <f t="shared" si="6"/>
        <v>0</v>
      </c>
      <c r="S24" s="116">
        <f t="shared" si="10"/>
        <v>6</v>
      </c>
      <c r="T24" s="112">
        <v>0.0159722222222223</v>
      </c>
      <c r="U24" s="113">
        <v>0.0280555555555556</v>
      </c>
      <c r="V24" s="117">
        <f t="shared" si="7"/>
        <v>0.0440277777777779</v>
      </c>
      <c r="W24" s="118">
        <v>0.04375</v>
      </c>
      <c r="X24" s="119">
        <f t="shared" si="8"/>
        <v>0</v>
      </c>
      <c r="Y24" s="114">
        <v>0.04024305555555556</v>
      </c>
      <c r="Z24" s="114">
        <v>0.04027777777777778</v>
      </c>
      <c r="AA24" s="113">
        <v>0.0177314814814815</v>
      </c>
      <c r="AB24" s="117">
        <f t="shared" si="9"/>
        <v>0.05800925925925928</v>
      </c>
      <c r="AC24" s="118">
        <v>0.057638888888888885</v>
      </c>
      <c r="AD24" s="120">
        <f t="shared" si="11"/>
        <v>0</v>
      </c>
      <c r="AE24" s="121">
        <f t="shared" si="0"/>
        <v>0</v>
      </c>
      <c r="AF24" s="111">
        <f t="shared" si="13"/>
        <v>6</v>
      </c>
    </row>
    <row r="25" spans="1:32" ht="24.75" customHeight="1">
      <c r="A25" s="109">
        <f>エントリリスト!A27</f>
        <v>24</v>
      </c>
      <c r="B25" s="110" t="str">
        <f>エントリリスト!B27</f>
        <v>B</v>
      </c>
      <c r="C25" s="111" t="str">
        <f>エントリリスト!I27</f>
        <v>IRW岩見自動車ミラージュ</v>
      </c>
      <c r="D25" s="112">
        <v>0.891666666666669</v>
      </c>
      <c r="E25" s="112">
        <v>0.0280324074074074</v>
      </c>
      <c r="F25" s="113">
        <f t="shared" si="1"/>
        <v>0.9196990740740765</v>
      </c>
      <c r="G25" s="114">
        <v>0.919699074074074</v>
      </c>
      <c r="H25" s="115">
        <f t="shared" si="2"/>
        <v>0</v>
      </c>
      <c r="I25" s="112">
        <v>0.9410532407407407</v>
      </c>
      <c r="J25" s="112">
        <v>0.0165509259259259</v>
      </c>
      <c r="K25" s="113">
        <f t="shared" si="3"/>
        <v>0.9576041666666666</v>
      </c>
      <c r="L25" s="114">
        <v>0.9576041666666667</v>
      </c>
      <c r="M25" s="115">
        <f t="shared" si="4"/>
        <v>0</v>
      </c>
      <c r="N25" s="112">
        <v>0.9622569444444444</v>
      </c>
      <c r="O25" s="112">
        <v>0.0344675925925926</v>
      </c>
      <c r="P25" s="113">
        <f t="shared" si="5"/>
        <v>0.996724537037037</v>
      </c>
      <c r="Q25" s="114">
        <v>0.9967361111111112</v>
      </c>
      <c r="R25" s="115">
        <f t="shared" si="6"/>
        <v>1</v>
      </c>
      <c r="S25" s="116">
        <f t="shared" si="10"/>
        <v>1</v>
      </c>
      <c r="T25" s="112">
        <v>0.0166666666666667</v>
      </c>
      <c r="U25" s="113">
        <v>0.0280555555555556</v>
      </c>
      <c r="V25" s="117">
        <f t="shared" si="7"/>
        <v>0.0447222222222223</v>
      </c>
      <c r="W25" s="118">
        <v>0.044444444444444446</v>
      </c>
      <c r="X25" s="119">
        <f t="shared" si="8"/>
        <v>0</v>
      </c>
      <c r="Y25" s="114">
        <v>0.04109953703703704</v>
      </c>
      <c r="Z25" s="114">
        <v>0.041666666666666664</v>
      </c>
      <c r="AA25" s="113">
        <v>0.0177314814814815</v>
      </c>
      <c r="AB25" s="117">
        <f t="shared" si="9"/>
        <v>0.059398148148148165</v>
      </c>
      <c r="AC25" s="118">
        <v>0.05833333333333333</v>
      </c>
      <c r="AD25" s="120">
        <f t="shared" si="11"/>
        <v>30</v>
      </c>
      <c r="AE25" s="121">
        <f t="shared" si="0"/>
        <v>30</v>
      </c>
      <c r="AF25" s="111">
        <f t="shared" si="13"/>
        <v>31</v>
      </c>
    </row>
    <row r="26" spans="1:32" ht="24.75" customHeight="1">
      <c r="A26" s="109">
        <f>エントリリスト!A28</f>
        <v>25</v>
      </c>
      <c r="B26" s="110" t="str">
        <f>エントリリスト!B28</f>
        <v>B</v>
      </c>
      <c r="C26" s="111" t="str">
        <f>エントリリスト!I28</f>
        <v>RスポーツSPLミラージュ</v>
      </c>
      <c r="D26" s="112">
        <v>0.892361111111114</v>
      </c>
      <c r="E26" s="112">
        <v>0.0280324074074074</v>
      </c>
      <c r="F26" s="113">
        <f t="shared" si="1"/>
        <v>0.9203935185185215</v>
      </c>
      <c r="G26" s="114">
        <v>0.9203819444444444</v>
      </c>
      <c r="H26" s="115">
        <f t="shared" si="2"/>
        <v>1</v>
      </c>
      <c r="I26" s="112">
        <v>0.9417013888888889</v>
      </c>
      <c r="J26" s="112">
        <v>0.0165509259259259</v>
      </c>
      <c r="K26" s="113">
        <f t="shared" si="3"/>
        <v>0.9582523148148148</v>
      </c>
      <c r="L26" s="114">
        <v>0.9582407407407407</v>
      </c>
      <c r="M26" s="115">
        <f t="shared" si="4"/>
        <v>1</v>
      </c>
      <c r="N26" s="112">
        <v>0.9629513888888889</v>
      </c>
      <c r="O26" s="112">
        <v>0.0344675925925926</v>
      </c>
      <c r="P26" s="113">
        <f t="shared" si="5"/>
        <v>0.9974189814814814</v>
      </c>
      <c r="Q26" s="114">
        <v>0.9973842592592592</v>
      </c>
      <c r="R26" s="115">
        <f t="shared" si="6"/>
        <v>3</v>
      </c>
      <c r="S26" s="116">
        <f t="shared" si="10"/>
        <v>5</v>
      </c>
      <c r="T26" s="112">
        <v>0.0173611111111113</v>
      </c>
      <c r="U26" s="113">
        <v>0.0280555555555556</v>
      </c>
      <c r="V26" s="117">
        <f t="shared" si="7"/>
        <v>0.0454166666666669</v>
      </c>
      <c r="W26" s="118">
        <v>0.04513888888888889</v>
      </c>
      <c r="X26" s="119">
        <f t="shared" si="8"/>
        <v>0</v>
      </c>
      <c r="Y26" s="114">
        <v>0.04173611111111111</v>
      </c>
      <c r="Z26" s="114">
        <v>0.042361111111111106</v>
      </c>
      <c r="AA26" s="113">
        <v>0.0177314814814815</v>
      </c>
      <c r="AB26" s="117">
        <f t="shared" si="9"/>
        <v>0.06009259259259261</v>
      </c>
      <c r="AC26" s="118">
        <v>0.059722222222222225</v>
      </c>
      <c r="AD26" s="120">
        <f t="shared" si="11"/>
        <v>0</v>
      </c>
      <c r="AE26" s="121">
        <f t="shared" si="0"/>
        <v>0</v>
      </c>
      <c r="AF26" s="111">
        <f t="shared" si="13"/>
        <v>5</v>
      </c>
    </row>
    <row r="27" spans="1:32" ht="24.75" customHeight="1">
      <c r="A27" s="109">
        <f>エントリリスト!A29</f>
        <v>26</v>
      </c>
      <c r="B27" s="110" t="str">
        <f>エントリリスト!B29</f>
        <v>B</v>
      </c>
      <c r="C27" s="111" t="str">
        <f>エントリリスト!I29</f>
        <v>シビック</v>
      </c>
      <c r="D27" s="112">
        <v>0.893055555555558</v>
      </c>
      <c r="E27" s="112">
        <v>0.0280324074074074</v>
      </c>
      <c r="F27" s="113">
        <f t="shared" si="1"/>
        <v>0.9210879629629655</v>
      </c>
      <c r="G27" s="114">
        <v>0.9210995370370371</v>
      </c>
      <c r="H27" s="115">
        <f t="shared" si="2"/>
        <v>1</v>
      </c>
      <c r="I27" s="112">
        <v>0.9424768518518518</v>
      </c>
      <c r="J27" s="112">
        <v>0.0165509259259259</v>
      </c>
      <c r="K27" s="113">
        <f t="shared" si="3"/>
        <v>0.9590277777777777</v>
      </c>
      <c r="L27" s="114">
        <v>0.9589467592592592</v>
      </c>
      <c r="M27" s="115">
        <f t="shared" si="4"/>
        <v>7</v>
      </c>
      <c r="N27" s="112">
        <v>0.9636458333333334</v>
      </c>
      <c r="O27" s="112">
        <v>0.0344675925925926</v>
      </c>
      <c r="P27" s="113">
        <f t="shared" si="5"/>
        <v>0.998113425925926</v>
      </c>
      <c r="Q27" s="114">
        <v>0.9980092592592592</v>
      </c>
      <c r="R27" s="115">
        <f t="shared" si="6"/>
        <v>9</v>
      </c>
      <c r="S27" s="116">
        <f t="shared" si="10"/>
        <v>17</v>
      </c>
      <c r="T27" s="112">
        <v>0.0180555555555557</v>
      </c>
      <c r="U27" s="113">
        <v>0.0280555555555556</v>
      </c>
      <c r="V27" s="117">
        <f t="shared" si="7"/>
        <v>0.0461111111111113</v>
      </c>
      <c r="W27" s="118">
        <v>0.04583333333333334</v>
      </c>
      <c r="X27" s="119">
        <f t="shared" si="8"/>
        <v>0</v>
      </c>
      <c r="Y27" s="114">
        <v>0.042465277777777775</v>
      </c>
      <c r="Z27" s="114">
        <v>0.04305555555555556</v>
      </c>
      <c r="AA27" s="113">
        <v>0.0177314814814815</v>
      </c>
      <c r="AB27" s="117">
        <f t="shared" si="9"/>
        <v>0.06078703703703706</v>
      </c>
      <c r="AC27" s="118">
        <v>0.06041666666666667</v>
      </c>
      <c r="AD27" s="120">
        <f t="shared" si="11"/>
        <v>0</v>
      </c>
      <c r="AE27" s="121">
        <f t="shared" si="0"/>
        <v>0</v>
      </c>
      <c r="AF27" s="111">
        <f t="shared" si="13"/>
        <v>17</v>
      </c>
    </row>
    <row r="28" spans="1:32" ht="24.75" customHeight="1">
      <c r="A28" s="109">
        <f>エントリリスト!A30</f>
        <v>27</v>
      </c>
      <c r="B28" s="110" t="str">
        <f>エントリリスト!B30</f>
        <v>B</v>
      </c>
      <c r="C28" s="111" t="str">
        <f>エントリリスト!I30</f>
        <v>がんばれ♪ミラージュ</v>
      </c>
      <c r="D28" s="112">
        <v>0.893750000000003</v>
      </c>
      <c r="E28" s="112">
        <v>0.0280324074074074</v>
      </c>
      <c r="F28" s="113">
        <f t="shared" si="1"/>
        <v>0.9217824074074105</v>
      </c>
      <c r="G28" s="114">
        <v>0.9217824074074074</v>
      </c>
      <c r="H28" s="115">
        <f t="shared" si="2"/>
        <v>0</v>
      </c>
      <c r="I28" s="112">
        <v>0.9433449074074075</v>
      </c>
      <c r="J28" s="112">
        <v>0.0165509259259259</v>
      </c>
      <c r="K28" s="113">
        <f t="shared" si="3"/>
        <v>0.9598958333333334</v>
      </c>
      <c r="L28" s="114">
        <v>0.9598842592592592</v>
      </c>
      <c r="M28" s="115">
        <f t="shared" si="4"/>
        <v>1</v>
      </c>
      <c r="N28" s="112">
        <v>0.9649884259259259</v>
      </c>
      <c r="O28" s="112">
        <v>0.0344675925925926</v>
      </c>
      <c r="P28" s="113">
        <f t="shared" si="5"/>
        <v>0.9994560185185185</v>
      </c>
      <c r="Q28" s="114">
        <v>0.999375</v>
      </c>
      <c r="R28" s="115">
        <f t="shared" si="6"/>
        <v>7</v>
      </c>
      <c r="S28" s="116">
        <f t="shared" si="10"/>
        <v>8</v>
      </c>
      <c r="T28" s="112">
        <v>0.0187500000000001</v>
      </c>
      <c r="U28" s="113">
        <v>0.0280555555555556</v>
      </c>
      <c r="V28" s="117">
        <f t="shared" si="7"/>
        <v>0.0468055555555557</v>
      </c>
      <c r="W28" s="118">
        <v>0.04652777777777778</v>
      </c>
      <c r="X28" s="119">
        <f t="shared" si="8"/>
        <v>0</v>
      </c>
      <c r="Y28" s="114">
        <v>0.04670138888888889</v>
      </c>
      <c r="Z28" s="114">
        <v>0.04722222222222222</v>
      </c>
      <c r="AA28" s="113">
        <v>0.0177314814814815</v>
      </c>
      <c r="AB28" s="117">
        <f t="shared" si="9"/>
        <v>0.06495370370370372</v>
      </c>
      <c r="AC28" s="118">
        <v>0.06458333333333334</v>
      </c>
      <c r="AD28" s="120">
        <f t="shared" si="11"/>
        <v>0</v>
      </c>
      <c r="AE28" s="121">
        <f t="shared" si="0"/>
        <v>0</v>
      </c>
      <c r="AF28" s="111">
        <f t="shared" si="13"/>
        <v>8</v>
      </c>
    </row>
    <row r="29" spans="1:32" ht="24.75" customHeight="1">
      <c r="A29" s="109">
        <f>エントリリスト!A31</f>
        <v>28</v>
      </c>
      <c r="B29" s="110" t="str">
        <f>エントリリスト!B31</f>
        <v>FC</v>
      </c>
      <c r="C29" s="111" t="str">
        <f>エントリリスト!I31</f>
        <v>AS木村・藤井車工房・FLEX・ランサー</v>
      </c>
      <c r="D29" s="112">
        <v>0.894444444444447</v>
      </c>
      <c r="E29" s="112">
        <v>0.0280324074074074</v>
      </c>
      <c r="F29" s="113">
        <f t="shared" si="1"/>
        <v>0.9224768518518545</v>
      </c>
      <c r="G29" s="114">
        <v>0.9224652777777779</v>
      </c>
      <c r="H29" s="115">
        <f t="shared" si="2"/>
        <v>1</v>
      </c>
      <c r="I29" s="112">
        <v>0.944363425925926</v>
      </c>
      <c r="J29" s="112">
        <v>0.0165509259259259</v>
      </c>
      <c r="K29" s="113">
        <f t="shared" si="3"/>
        <v>0.9609143518518519</v>
      </c>
      <c r="L29" s="114">
        <v>0.9604166666666667</v>
      </c>
      <c r="M29" s="115">
        <f t="shared" si="4"/>
        <v>43</v>
      </c>
      <c r="N29" s="112">
        <v>0.9669560185185185</v>
      </c>
      <c r="O29" s="112">
        <v>0.0344675925925926</v>
      </c>
      <c r="P29" s="113">
        <f t="shared" si="5"/>
        <v>1.0014236111111112</v>
      </c>
      <c r="Q29" s="114">
        <v>0.001388888888888889</v>
      </c>
      <c r="R29" s="115">
        <f t="shared" si="6"/>
        <v>3</v>
      </c>
      <c r="S29" s="116">
        <f t="shared" si="10"/>
        <v>47</v>
      </c>
      <c r="T29" s="112">
        <v>0.0194444444444445</v>
      </c>
      <c r="U29" s="113">
        <v>0.0280555555555556</v>
      </c>
      <c r="V29" s="117">
        <f t="shared" si="7"/>
        <v>0.0475000000000001</v>
      </c>
      <c r="W29" s="118">
        <v>0.04722222222222222</v>
      </c>
      <c r="X29" s="119">
        <f t="shared" si="8"/>
        <v>0</v>
      </c>
      <c r="Y29" s="114">
        <v>0.04508101851851851</v>
      </c>
      <c r="Z29" s="114">
        <v>0.04513888888888889</v>
      </c>
      <c r="AA29" s="113">
        <v>0.0177314814814815</v>
      </c>
      <c r="AB29" s="117">
        <f t="shared" si="9"/>
        <v>0.06287037037037038</v>
      </c>
      <c r="AC29" s="118">
        <v>0.0625</v>
      </c>
      <c r="AD29" s="120">
        <f t="shared" si="11"/>
        <v>0</v>
      </c>
      <c r="AE29" s="121">
        <f t="shared" si="0"/>
        <v>0</v>
      </c>
      <c r="AF29" s="111">
        <f t="shared" si="13"/>
        <v>47</v>
      </c>
    </row>
    <row r="30" spans="1:32" ht="24.75" customHeight="1">
      <c r="A30" s="109">
        <f>エントリリスト!A32</f>
        <v>29</v>
      </c>
      <c r="B30" s="110" t="str">
        <f>エントリリスト!B32</f>
        <v>FC</v>
      </c>
      <c r="C30" s="111" t="str">
        <f>エントリリスト!I32</f>
        <v>FRCランサー3号</v>
      </c>
      <c r="D30" s="112">
        <v>0.895138888888892</v>
      </c>
      <c r="E30" s="112">
        <v>0.0280324074074074</v>
      </c>
      <c r="F30" s="113">
        <f t="shared" si="1"/>
        <v>0.9231712962962995</v>
      </c>
      <c r="G30" s="114">
        <v>0.9231597222222222</v>
      </c>
      <c r="H30" s="115">
        <f t="shared" si="2"/>
        <v>1</v>
      </c>
      <c r="I30" s="112"/>
      <c r="J30" s="112"/>
      <c r="K30" s="113">
        <f t="shared" si="3"/>
        <v>0</v>
      </c>
      <c r="L30" s="114"/>
      <c r="M30" s="115">
        <f t="shared" si="4"/>
        <v>0</v>
      </c>
      <c r="N30" s="112"/>
      <c r="O30" s="112"/>
      <c r="P30" s="113">
        <f t="shared" si="5"/>
        <v>0</v>
      </c>
      <c r="Q30" s="114"/>
      <c r="R30" s="115">
        <f t="shared" si="6"/>
        <v>0</v>
      </c>
      <c r="S30" s="116">
        <f t="shared" si="10"/>
        <v>1</v>
      </c>
      <c r="T30" s="112"/>
      <c r="U30" s="113"/>
      <c r="V30" s="117">
        <f t="shared" si="7"/>
        <v>0</v>
      </c>
      <c r="W30" s="118"/>
      <c r="X30" s="119">
        <f t="shared" si="8"/>
        <v>0</v>
      </c>
      <c r="Y30" s="114"/>
      <c r="Z30" s="114"/>
      <c r="AA30" s="113"/>
      <c r="AB30" s="117">
        <f t="shared" si="9"/>
        <v>0</v>
      </c>
      <c r="AC30" s="118"/>
      <c r="AD30" s="120">
        <f t="shared" si="11"/>
        <v>0</v>
      </c>
      <c r="AE30" s="121">
        <f t="shared" si="0"/>
        <v>0</v>
      </c>
      <c r="AF30" s="111"/>
    </row>
    <row r="31" spans="1:32" ht="24.75" customHeight="1">
      <c r="A31" s="109">
        <f>エントリリスト!A33</f>
        <v>30</v>
      </c>
      <c r="B31" s="110" t="str">
        <f>エントリリスト!B33</f>
        <v>FC</v>
      </c>
      <c r="C31" s="111" t="str">
        <f>エントリリスト!I33</f>
        <v>MRS BPF セイレイランサー63</v>
      </c>
      <c r="D31" s="112">
        <v>0.895833333333336</v>
      </c>
      <c r="E31" s="112">
        <v>0.0280324074074074</v>
      </c>
      <c r="F31" s="113">
        <f t="shared" si="1"/>
        <v>0.9238657407407435</v>
      </c>
      <c r="G31" s="114">
        <v>0.9238310185185186</v>
      </c>
      <c r="H31" s="115">
        <f t="shared" si="2"/>
        <v>3</v>
      </c>
      <c r="I31" s="112">
        <v>0.9456944444444444</v>
      </c>
      <c r="J31" s="112">
        <v>0.0165509259259259</v>
      </c>
      <c r="K31" s="113">
        <f t="shared" si="3"/>
        <v>0.9622453703703703</v>
      </c>
      <c r="L31" s="114">
        <v>0.9622453703703703</v>
      </c>
      <c r="M31" s="115">
        <f t="shared" si="4"/>
        <v>0</v>
      </c>
      <c r="N31" s="112">
        <v>0.9676273148148148</v>
      </c>
      <c r="O31" s="112">
        <v>0.0344675925925926</v>
      </c>
      <c r="P31" s="113">
        <f t="shared" si="5"/>
        <v>1.0020949074074075</v>
      </c>
      <c r="Q31" s="114">
        <v>0.0020601851851851853</v>
      </c>
      <c r="R31" s="115">
        <f t="shared" si="6"/>
        <v>3</v>
      </c>
      <c r="S31" s="116">
        <f t="shared" si="10"/>
        <v>6</v>
      </c>
      <c r="T31" s="112">
        <v>0.0208333333333335</v>
      </c>
      <c r="U31" s="113">
        <v>0.0280555555555556</v>
      </c>
      <c r="V31" s="117">
        <f t="shared" si="7"/>
        <v>0.0488888888888891</v>
      </c>
      <c r="W31" s="118">
        <v>0.04861111111111111</v>
      </c>
      <c r="X31" s="119">
        <f t="shared" si="8"/>
        <v>0</v>
      </c>
      <c r="Y31" s="114">
        <v>0.04567129629629629</v>
      </c>
      <c r="Z31" s="114">
        <v>0.04583333333333334</v>
      </c>
      <c r="AA31" s="113">
        <v>0.0177314814814815</v>
      </c>
      <c r="AB31" s="117">
        <f t="shared" si="9"/>
        <v>0.06356481481481484</v>
      </c>
      <c r="AC31" s="118">
        <v>0.06319444444444444</v>
      </c>
      <c r="AD31" s="120">
        <f t="shared" si="11"/>
        <v>0</v>
      </c>
      <c r="AE31" s="121">
        <f t="shared" si="0"/>
        <v>0</v>
      </c>
      <c r="AF31" s="111">
        <f aca="true" t="shared" si="14" ref="AF31:AF46">S31+AE31</f>
        <v>6</v>
      </c>
    </row>
    <row r="32" spans="1:32" ht="24.75" customHeight="1">
      <c r="A32" s="109">
        <f>エントリリスト!A34</f>
        <v>31</v>
      </c>
      <c r="B32" s="110" t="str">
        <f>エントリリスト!B34</f>
        <v>FC</v>
      </c>
      <c r="C32" s="111" t="str">
        <f>エントリリスト!I34</f>
        <v>おサルのインプレッサ</v>
      </c>
      <c r="D32" s="112">
        <v>0.896527777777781</v>
      </c>
      <c r="E32" s="112">
        <v>0.0280324074074074</v>
      </c>
      <c r="F32" s="113">
        <f t="shared" si="1"/>
        <v>0.9245601851851885</v>
      </c>
      <c r="G32" s="114">
        <v>0.9245486111111111</v>
      </c>
      <c r="H32" s="115">
        <f t="shared" si="2"/>
        <v>1</v>
      </c>
      <c r="I32" s="112">
        <v>0.9463425925925927</v>
      </c>
      <c r="J32" s="112">
        <v>0.0165509259259259</v>
      </c>
      <c r="K32" s="113">
        <f t="shared" si="3"/>
        <v>0.9628935185185186</v>
      </c>
      <c r="L32" s="114">
        <v>0.9628125</v>
      </c>
      <c r="M32" s="115">
        <f t="shared" si="4"/>
        <v>7</v>
      </c>
      <c r="N32" s="112">
        <v>0.9683564814814815</v>
      </c>
      <c r="O32" s="112">
        <v>0.0344675925925926</v>
      </c>
      <c r="P32" s="113">
        <f t="shared" si="5"/>
        <v>1.0028240740740741</v>
      </c>
      <c r="Q32" s="114">
        <v>0.002893518518518519</v>
      </c>
      <c r="R32" s="115">
        <f t="shared" si="6"/>
        <v>6</v>
      </c>
      <c r="S32" s="116">
        <f t="shared" si="10"/>
        <v>14</v>
      </c>
      <c r="T32" s="112">
        <v>0.021527777777778</v>
      </c>
      <c r="U32" s="113">
        <v>0.0280555555555556</v>
      </c>
      <c r="V32" s="117">
        <f t="shared" si="7"/>
        <v>0.049583333333333604</v>
      </c>
      <c r="W32" s="118">
        <v>0.049305555555555554</v>
      </c>
      <c r="X32" s="119">
        <f t="shared" si="8"/>
        <v>0</v>
      </c>
      <c r="Y32" s="114">
        <v>0.047824074074074074</v>
      </c>
      <c r="Z32" s="114">
        <v>0.04791666666666666</v>
      </c>
      <c r="AA32" s="113">
        <v>0.0177314814814815</v>
      </c>
      <c r="AB32" s="117">
        <f t="shared" si="9"/>
        <v>0.06564814814814816</v>
      </c>
      <c r="AC32" s="118">
        <v>0.06527777777777778</v>
      </c>
      <c r="AD32" s="120">
        <f t="shared" si="11"/>
        <v>0</v>
      </c>
      <c r="AE32" s="121">
        <f t="shared" si="0"/>
        <v>0</v>
      </c>
      <c r="AF32" s="111">
        <f t="shared" si="14"/>
        <v>14</v>
      </c>
    </row>
    <row r="33" spans="1:32" ht="24.75" customHeight="1">
      <c r="A33" s="109">
        <f>エントリリスト!A35</f>
        <v>32</v>
      </c>
      <c r="B33" s="110" t="str">
        <f>エントリリスト!B35</f>
        <v>FC</v>
      </c>
      <c r="C33" s="111" t="str">
        <f>エントリリスト!I35</f>
        <v>ランサーエボⅦ</v>
      </c>
      <c r="D33" s="112">
        <v>0.897222222222226</v>
      </c>
      <c r="E33" s="112">
        <v>0.0280324074074074</v>
      </c>
      <c r="F33" s="113">
        <f t="shared" si="1"/>
        <v>0.9252546296296335</v>
      </c>
      <c r="G33" s="114">
        <v>0.9252430555555556</v>
      </c>
      <c r="H33" s="115">
        <f t="shared" si="2"/>
        <v>1</v>
      </c>
      <c r="I33" s="112">
        <v>0.9470949074074074</v>
      </c>
      <c r="J33" s="112">
        <v>0.0165509259259259</v>
      </c>
      <c r="K33" s="113">
        <f t="shared" si="3"/>
        <v>0.9636458333333333</v>
      </c>
      <c r="L33" s="114">
        <v>0.9635069444444445</v>
      </c>
      <c r="M33" s="115">
        <f t="shared" si="4"/>
        <v>12</v>
      </c>
      <c r="N33" s="112">
        <v>0.9690393518518517</v>
      </c>
      <c r="O33" s="112">
        <v>0.0344675925925926</v>
      </c>
      <c r="P33" s="113">
        <f t="shared" si="5"/>
        <v>1.0035069444444444</v>
      </c>
      <c r="Q33" s="114">
        <v>0.0035185185185185185</v>
      </c>
      <c r="R33" s="115">
        <f t="shared" si="6"/>
        <v>1</v>
      </c>
      <c r="S33" s="116">
        <f t="shared" si="10"/>
        <v>14</v>
      </c>
      <c r="T33" s="112">
        <v>0.0222222222222223</v>
      </c>
      <c r="U33" s="113">
        <v>0.0280555555555556</v>
      </c>
      <c r="V33" s="117">
        <f t="shared" si="7"/>
        <v>0.0502777777777779</v>
      </c>
      <c r="W33" s="118">
        <v>0.05</v>
      </c>
      <c r="X33" s="119">
        <f t="shared" si="8"/>
        <v>0</v>
      </c>
      <c r="Y33" s="114">
        <v>0.0484375</v>
      </c>
      <c r="Z33" s="114">
        <v>0.04861111111111111</v>
      </c>
      <c r="AA33" s="113">
        <v>0.0177314814814815</v>
      </c>
      <c r="AB33" s="117">
        <f t="shared" si="9"/>
        <v>0.06634259259259262</v>
      </c>
      <c r="AC33" s="118">
        <v>0.06597222222222222</v>
      </c>
      <c r="AD33" s="120">
        <f t="shared" si="11"/>
        <v>0</v>
      </c>
      <c r="AE33" s="121">
        <f t="shared" si="0"/>
        <v>0</v>
      </c>
      <c r="AF33" s="111">
        <f t="shared" si="14"/>
        <v>14</v>
      </c>
    </row>
    <row r="34" spans="1:32" ht="24.75" customHeight="1">
      <c r="A34" s="109">
        <f>エントリリスト!A36</f>
        <v>33</v>
      </c>
      <c r="B34" s="110" t="str">
        <f>エントリリスト!B36</f>
        <v>A</v>
      </c>
      <c r="C34" s="111" t="str">
        <f>エントリリスト!I36</f>
        <v>ACA　BS　ストーリア</v>
      </c>
      <c r="D34" s="112">
        <v>0.89791666666667</v>
      </c>
      <c r="E34" s="112">
        <v>0.0280324074074074</v>
      </c>
      <c r="F34" s="113">
        <f t="shared" si="1"/>
        <v>0.9259490740740774</v>
      </c>
      <c r="G34" s="114">
        <v>0.9259490740740741</v>
      </c>
      <c r="H34" s="115">
        <f t="shared" si="2"/>
        <v>0</v>
      </c>
      <c r="I34" s="112">
        <v>0.9598032407407407</v>
      </c>
      <c r="J34" s="112">
        <v>0.0165509259259259</v>
      </c>
      <c r="K34" s="113">
        <f t="shared" si="3"/>
        <v>0.9763541666666666</v>
      </c>
      <c r="L34" s="114">
        <v>0.9796875</v>
      </c>
      <c r="M34" s="115">
        <f t="shared" si="4"/>
        <v>288</v>
      </c>
      <c r="N34" s="112">
        <v>0.9940972222222223</v>
      </c>
      <c r="O34" s="112">
        <v>0.0344675925925926</v>
      </c>
      <c r="P34" s="113">
        <f t="shared" si="5"/>
        <v>1.028564814814815</v>
      </c>
      <c r="Q34" s="114">
        <v>0.02837962962962963</v>
      </c>
      <c r="R34" s="115">
        <f t="shared" si="6"/>
        <v>16</v>
      </c>
      <c r="S34" s="116">
        <f t="shared" si="10"/>
        <v>304</v>
      </c>
      <c r="T34" s="112">
        <v>0.0229166666666668</v>
      </c>
      <c r="U34" s="113">
        <v>0.0280555555555556</v>
      </c>
      <c r="V34" s="117">
        <f t="shared" si="7"/>
        <v>0.050972222222222405</v>
      </c>
      <c r="W34" s="118">
        <v>0.05069444444444445</v>
      </c>
      <c r="X34" s="119">
        <f t="shared" si="8"/>
        <v>0</v>
      </c>
      <c r="Y34" s="114">
        <v>0.06004629629629629</v>
      </c>
      <c r="Z34" s="114">
        <v>0.06041666666666667</v>
      </c>
      <c r="AA34" s="113">
        <v>0.0177314814814815</v>
      </c>
      <c r="AB34" s="117">
        <f t="shared" si="9"/>
        <v>0.07814814814814816</v>
      </c>
      <c r="AC34" s="118">
        <v>0.07777777777777778</v>
      </c>
      <c r="AD34" s="120">
        <f t="shared" si="11"/>
        <v>0</v>
      </c>
      <c r="AE34" s="121">
        <f t="shared" si="0"/>
        <v>0</v>
      </c>
      <c r="AF34" s="111">
        <f t="shared" si="14"/>
        <v>304</v>
      </c>
    </row>
    <row r="35" spans="1:32" ht="24.75" customHeight="1">
      <c r="A35" s="109">
        <f>エントリリスト!A37</f>
        <v>34</v>
      </c>
      <c r="B35" s="110" t="str">
        <f>エントリリスト!B37</f>
        <v>A</v>
      </c>
      <c r="C35" s="111" t="str">
        <f>エントリリスト!I37</f>
        <v>ストーリアあんどう</v>
      </c>
      <c r="D35" s="112">
        <v>0.898611111111115</v>
      </c>
      <c r="E35" s="112">
        <v>0.0280324074074074</v>
      </c>
      <c r="F35" s="113">
        <f t="shared" si="1"/>
        <v>0.9266435185185224</v>
      </c>
      <c r="G35" s="114">
        <v>0.9266435185185186</v>
      </c>
      <c r="H35" s="115">
        <f t="shared" si="2"/>
        <v>0</v>
      </c>
      <c r="I35" s="112">
        <v>0.9494212962962963</v>
      </c>
      <c r="J35" s="112">
        <v>0.0165509259259259</v>
      </c>
      <c r="K35" s="113">
        <f t="shared" si="3"/>
        <v>0.9659722222222222</v>
      </c>
      <c r="L35" s="114">
        <v>0.965949074074074</v>
      </c>
      <c r="M35" s="115">
        <f t="shared" si="4"/>
        <v>2</v>
      </c>
      <c r="N35" s="112">
        <v>0.9706828703703704</v>
      </c>
      <c r="O35" s="112">
        <v>0.0344675925925926</v>
      </c>
      <c r="P35" s="113">
        <f t="shared" si="5"/>
        <v>1.005150462962963</v>
      </c>
      <c r="Q35" s="114">
        <v>0.005115740740740741</v>
      </c>
      <c r="R35" s="115">
        <f t="shared" si="6"/>
        <v>3</v>
      </c>
      <c r="S35" s="116">
        <f t="shared" si="10"/>
        <v>5</v>
      </c>
      <c r="T35" s="112">
        <v>0.0236111111111112</v>
      </c>
      <c r="U35" s="113">
        <v>0.0280555555555556</v>
      </c>
      <c r="V35" s="117">
        <f t="shared" si="7"/>
        <v>0.051666666666666805</v>
      </c>
      <c r="W35" s="118">
        <v>0.051388888888888894</v>
      </c>
      <c r="X35" s="119">
        <f t="shared" si="8"/>
        <v>0</v>
      </c>
      <c r="Y35" s="114">
        <v>0.05008101851851852</v>
      </c>
      <c r="Z35" s="114">
        <v>0.05069444444444445</v>
      </c>
      <c r="AA35" s="113">
        <v>0.0177314814814815</v>
      </c>
      <c r="AB35" s="117">
        <f t="shared" si="9"/>
        <v>0.06842592592592595</v>
      </c>
      <c r="AC35" s="118">
        <v>0.06805555555555555</v>
      </c>
      <c r="AD35" s="120">
        <f t="shared" si="11"/>
        <v>0</v>
      </c>
      <c r="AE35" s="121">
        <f t="shared" si="0"/>
        <v>0</v>
      </c>
      <c r="AF35" s="111">
        <f t="shared" si="14"/>
        <v>5</v>
      </c>
    </row>
    <row r="36" spans="1:32" ht="24.75" customHeight="1">
      <c r="A36" s="109">
        <f>エントリリスト!A38</f>
        <v>35</v>
      </c>
      <c r="B36" s="110" t="str">
        <f>エントリリスト!B38</f>
        <v>A</v>
      </c>
      <c r="C36" s="111" t="str">
        <f>エントリリスト!I38</f>
        <v>SASアドバンHLすとーりあ</v>
      </c>
      <c r="D36" s="112">
        <v>0.899305555555559</v>
      </c>
      <c r="E36" s="112">
        <v>0.0280324074074074</v>
      </c>
      <c r="F36" s="113">
        <f t="shared" si="1"/>
        <v>0.9273379629629664</v>
      </c>
      <c r="G36" s="114">
        <v>0.9273379629629629</v>
      </c>
      <c r="H36" s="115">
        <f t="shared" si="2"/>
        <v>0</v>
      </c>
      <c r="I36" s="112">
        <v>0.9501273148148148</v>
      </c>
      <c r="J36" s="112">
        <v>0.0165509259259259</v>
      </c>
      <c r="K36" s="113">
        <f t="shared" si="3"/>
        <v>0.9666782407407407</v>
      </c>
      <c r="L36" s="114">
        <v>0.9666898148148149</v>
      </c>
      <c r="M36" s="115">
        <f t="shared" si="4"/>
        <v>1</v>
      </c>
      <c r="N36" s="112">
        <v>0.97125</v>
      </c>
      <c r="O36" s="112">
        <v>0.0344675925925926</v>
      </c>
      <c r="P36" s="113">
        <f t="shared" si="5"/>
        <v>1.0057175925925925</v>
      </c>
      <c r="Q36" s="114">
        <v>0.005694444444444444</v>
      </c>
      <c r="R36" s="115">
        <f t="shared" si="6"/>
        <v>2</v>
      </c>
      <c r="S36" s="116">
        <f t="shared" si="10"/>
        <v>3</v>
      </c>
      <c r="T36" s="112">
        <v>0.0243055555555558</v>
      </c>
      <c r="U36" s="113">
        <v>0.0280555555555556</v>
      </c>
      <c r="V36" s="117">
        <f t="shared" si="7"/>
        <v>0.0523611111111114</v>
      </c>
      <c r="W36" s="118">
        <v>0.05069444444444445</v>
      </c>
      <c r="X36" s="119">
        <f t="shared" si="8"/>
        <v>60</v>
      </c>
      <c r="Y36" s="114">
        <v>0.050648148148148144</v>
      </c>
      <c r="Z36" s="114">
        <v>0.05069444444444445</v>
      </c>
      <c r="AA36" s="113">
        <v>0.0177314814814815</v>
      </c>
      <c r="AB36" s="117">
        <f t="shared" si="9"/>
        <v>0.06842592592592595</v>
      </c>
      <c r="AC36" s="118">
        <v>0.06805555555555555</v>
      </c>
      <c r="AD36" s="120">
        <f t="shared" si="11"/>
        <v>0</v>
      </c>
      <c r="AE36" s="121">
        <f t="shared" si="0"/>
        <v>60</v>
      </c>
      <c r="AF36" s="111">
        <f t="shared" si="14"/>
        <v>63</v>
      </c>
    </row>
    <row r="37" spans="1:32" ht="24.75" customHeight="1">
      <c r="A37" s="109">
        <f>エントリリスト!A39</f>
        <v>36</v>
      </c>
      <c r="B37" s="110" t="str">
        <f>エントリリスト!B39</f>
        <v>A</v>
      </c>
      <c r="C37" s="111" t="str">
        <f>エントリリスト!I39</f>
        <v>リバージュアルトワークスあ～る</v>
      </c>
      <c r="D37" s="112">
        <v>0.900000000000004</v>
      </c>
      <c r="E37" s="112">
        <v>0.0280324074074074</v>
      </c>
      <c r="F37" s="113">
        <f t="shared" si="1"/>
        <v>0.9280324074074114</v>
      </c>
      <c r="G37" s="114">
        <v>0.9280324074074073</v>
      </c>
      <c r="H37" s="115">
        <f t="shared" si="2"/>
        <v>0</v>
      </c>
      <c r="I37" s="112">
        <v>0.9507060185185185</v>
      </c>
      <c r="J37" s="112">
        <v>0.0165509259259259</v>
      </c>
      <c r="K37" s="113">
        <f t="shared" si="3"/>
        <v>0.9672569444444444</v>
      </c>
      <c r="L37" s="114">
        <v>0.9671875</v>
      </c>
      <c r="M37" s="115">
        <f t="shared" si="4"/>
        <v>6</v>
      </c>
      <c r="N37" s="112">
        <v>0.9718865740740741</v>
      </c>
      <c r="O37" s="112">
        <v>0.0344675925925926</v>
      </c>
      <c r="P37" s="113">
        <f t="shared" si="5"/>
        <v>1.0063541666666667</v>
      </c>
      <c r="Q37" s="114">
        <v>0.006307870370370371</v>
      </c>
      <c r="R37" s="115">
        <f t="shared" si="6"/>
        <v>4</v>
      </c>
      <c r="S37" s="116">
        <f t="shared" si="10"/>
        <v>10</v>
      </c>
      <c r="T37" s="112">
        <v>0.0250000000000002</v>
      </c>
      <c r="U37" s="113">
        <v>0.0280555555555556</v>
      </c>
      <c r="V37" s="117">
        <f t="shared" si="7"/>
        <v>0.0530555555555558</v>
      </c>
      <c r="W37" s="118">
        <v>0.05277777777777778</v>
      </c>
      <c r="X37" s="119">
        <f t="shared" si="8"/>
        <v>0</v>
      </c>
      <c r="Y37" s="114">
        <v>0.05130787037037037</v>
      </c>
      <c r="Z37" s="114">
        <v>0.051388888888888894</v>
      </c>
      <c r="AA37" s="113">
        <v>0.0177314814814815</v>
      </c>
      <c r="AB37" s="117">
        <f t="shared" si="9"/>
        <v>0.06912037037037039</v>
      </c>
      <c r="AC37" s="118">
        <v>0.06875</v>
      </c>
      <c r="AD37" s="120">
        <f t="shared" si="11"/>
        <v>0</v>
      </c>
      <c r="AE37" s="121">
        <f t="shared" si="0"/>
        <v>0</v>
      </c>
      <c r="AF37" s="111">
        <f t="shared" si="14"/>
        <v>10</v>
      </c>
    </row>
    <row r="38" spans="1:32" ht="24.75" customHeight="1" hidden="1">
      <c r="A38" s="109">
        <f>エントリリスト!A40</f>
        <v>37</v>
      </c>
      <c r="B38" s="110">
        <f>エントリリスト!B40</f>
        <v>0</v>
      </c>
      <c r="C38" s="111">
        <f>エントリリスト!I40</f>
        <v>0</v>
      </c>
      <c r="D38" s="112">
        <v>0.900694444444448</v>
      </c>
      <c r="E38" s="112"/>
      <c r="F38" s="113">
        <f t="shared" si="1"/>
        <v>0.900694444444448</v>
      </c>
      <c r="G38" s="114"/>
      <c r="H38" s="115">
        <f t="shared" si="2"/>
        <v>5820</v>
      </c>
      <c r="I38" s="112"/>
      <c r="J38" s="112"/>
      <c r="K38" s="113">
        <f t="shared" si="3"/>
        <v>0</v>
      </c>
      <c r="L38" s="114"/>
      <c r="M38" s="115">
        <f t="shared" si="4"/>
        <v>0</v>
      </c>
      <c r="N38" s="112"/>
      <c r="O38" s="112"/>
      <c r="P38" s="113">
        <f t="shared" si="5"/>
        <v>0</v>
      </c>
      <c r="Q38" s="114"/>
      <c r="R38" s="115">
        <f t="shared" si="6"/>
        <v>0</v>
      </c>
      <c r="S38" s="116">
        <f t="shared" si="10"/>
        <v>5820</v>
      </c>
      <c r="T38" s="112"/>
      <c r="U38" s="113"/>
      <c r="V38" s="117">
        <f t="shared" si="7"/>
        <v>0</v>
      </c>
      <c r="W38" s="118"/>
      <c r="X38" s="119">
        <f t="shared" si="8"/>
        <v>0</v>
      </c>
      <c r="Y38" s="114"/>
      <c r="Z38" s="114"/>
      <c r="AA38" s="113"/>
      <c r="AB38" s="117">
        <f aca="true" t="shared" si="15" ref="AB38:AB46">Y38+AA38</f>
        <v>0</v>
      </c>
      <c r="AC38" s="118"/>
      <c r="AD38" s="120">
        <f t="shared" si="11"/>
        <v>0</v>
      </c>
      <c r="AE38" s="121">
        <f t="shared" si="0"/>
        <v>0</v>
      </c>
      <c r="AF38" s="111">
        <f t="shared" si="14"/>
        <v>5820</v>
      </c>
    </row>
    <row r="39" spans="1:32" ht="24.75" customHeight="1" hidden="1">
      <c r="A39" s="109">
        <f>エントリリスト!A41</f>
        <v>38</v>
      </c>
      <c r="B39" s="110">
        <f>エントリリスト!B41</f>
        <v>0</v>
      </c>
      <c r="C39" s="111">
        <f>エントリリスト!I41</f>
        <v>0</v>
      </c>
      <c r="D39" s="112">
        <v>0.901388888888893</v>
      </c>
      <c r="E39" s="112"/>
      <c r="F39" s="113">
        <f t="shared" si="1"/>
        <v>0.901388888888893</v>
      </c>
      <c r="G39" s="114"/>
      <c r="H39" s="115">
        <f t="shared" si="2"/>
        <v>5880</v>
      </c>
      <c r="I39" s="112"/>
      <c r="J39" s="112"/>
      <c r="K39" s="113">
        <f t="shared" si="3"/>
        <v>0</v>
      </c>
      <c r="L39" s="114"/>
      <c r="M39" s="115">
        <f t="shared" si="4"/>
        <v>0</v>
      </c>
      <c r="N39" s="112"/>
      <c r="O39" s="112"/>
      <c r="P39" s="113">
        <f t="shared" si="5"/>
        <v>0</v>
      </c>
      <c r="Q39" s="114"/>
      <c r="R39" s="115">
        <f t="shared" si="6"/>
        <v>0</v>
      </c>
      <c r="S39" s="116">
        <f t="shared" si="10"/>
        <v>5880</v>
      </c>
      <c r="T39" s="112"/>
      <c r="U39" s="113"/>
      <c r="V39" s="117">
        <f t="shared" si="7"/>
        <v>0</v>
      </c>
      <c r="W39" s="118"/>
      <c r="X39" s="119">
        <f t="shared" si="8"/>
        <v>0</v>
      </c>
      <c r="Y39" s="114"/>
      <c r="Z39" s="114"/>
      <c r="AA39" s="113"/>
      <c r="AB39" s="117">
        <f t="shared" si="15"/>
        <v>0</v>
      </c>
      <c r="AC39" s="118"/>
      <c r="AD39" s="120">
        <f t="shared" si="11"/>
        <v>0</v>
      </c>
      <c r="AE39" s="121">
        <f t="shared" si="0"/>
        <v>0</v>
      </c>
      <c r="AF39" s="111">
        <f t="shared" si="14"/>
        <v>5880</v>
      </c>
    </row>
    <row r="40" spans="1:32" ht="24.75" customHeight="1" hidden="1">
      <c r="A40" s="109">
        <f>エントリリスト!A42</f>
        <v>39</v>
      </c>
      <c r="B40" s="110">
        <f>エントリリスト!B42</f>
        <v>0</v>
      </c>
      <c r="C40" s="111">
        <f>エントリリスト!I42</f>
        <v>0</v>
      </c>
      <c r="D40" s="112">
        <v>0.902083333333337</v>
      </c>
      <c r="E40" s="112"/>
      <c r="F40" s="113">
        <f t="shared" si="1"/>
        <v>0.902083333333337</v>
      </c>
      <c r="G40" s="114"/>
      <c r="H40" s="115">
        <f t="shared" si="2"/>
        <v>5940</v>
      </c>
      <c r="I40" s="112"/>
      <c r="J40" s="112"/>
      <c r="K40" s="113">
        <f t="shared" si="3"/>
        <v>0</v>
      </c>
      <c r="L40" s="114"/>
      <c r="M40" s="115">
        <f t="shared" si="4"/>
        <v>0</v>
      </c>
      <c r="N40" s="112"/>
      <c r="O40" s="112"/>
      <c r="P40" s="113">
        <f t="shared" si="5"/>
        <v>0</v>
      </c>
      <c r="Q40" s="114"/>
      <c r="R40" s="115">
        <f t="shared" si="6"/>
        <v>0</v>
      </c>
      <c r="S40" s="116">
        <f t="shared" si="10"/>
        <v>5940</v>
      </c>
      <c r="T40" s="112"/>
      <c r="U40" s="113"/>
      <c r="V40" s="117">
        <f t="shared" si="7"/>
        <v>0</v>
      </c>
      <c r="W40" s="118"/>
      <c r="X40" s="119">
        <f t="shared" si="8"/>
        <v>0</v>
      </c>
      <c r="Y40" s="114"/>
      <c r="Z40" s="114"/>
      <c r="AA40" s="113"/>
      <c r="AB40" s="117">
        <f t="shared" si="15"/>
        <v>0</v>
      </c>
      <c r="AC40" s="118"/>
      <c r="AD40" s="120">
        <f t="shared" si="11"/>
        <v>0</v>
      </c>
      <c r="AE40" s="121">
        <f t="shared" si="0"/>
        <v>0</v>
      </c>
      <c r="AF40" s="111">
        <f t="shared" si="14"/>
        <v>5940</v>
      </c>
    </row>
    <row r="41" spans="1:32" ht="24.75" customHeight="1" hidden="1">
      <c r="A41" s="109">
        <f>エントリリスト!A43</f>
        <v>40</v>
      </c>
      <c r="B41" s="110">
        <f>エントリリスト!B43</f>
        <v>0</v>
      </c>
      <c r="C41" s="111">
        <f>エントリリスト!I43</f>
        <v>0</v>
      </c>
      <c r="D41" s="112">
        <v>0.902777777777782</v>
      </c>
      <c r="E41" s="112"/>
      <c r="F41" s="113">
        <f t="shared" si="1"/>
        <v>0.902777777777782</v>
      </c>
      <c r="G41" s="114"/>
      <c r="H41" s="115">
        <f t="shared" si="2"/>
        <v>6000</v>
      </c>
      <c r="I41" s="112"/>
      <c r="J41" s="112"/>
      <c r="K41" s="113">
        <f t="shared" si="3"/>
        <v>0</v>
      </c>
      <c r="L41" s="114"/>
      <c r="M41" s="115">
        <f t="shared" si="4"/>
        <v>0</v>
      </c>
      <c r="N41" s="112"/>
      <c r="O41" s="112"/>
      <c r="P41" s="113">
        <f t="shared" si="5"/>
        <v>0</v>
      </c>
      <c r="Q41" s="114"/>
      <c r="R41" s="115">
        <f t="shared" si="6"/>
        <v>0</v>
      </c>
      <c r="S41" s="116">
        <f t="shared" si="10"/>
        <v>6000</v>
      </c>
      <c r="T41" s="112"/>
      <c r="U41" s="113"/>
      <c r="V41" s="117">
        <f t="shared" si="7"/>
        <v>0</v>
      </c>
      <c r="W41" s="118"/>
      <c r="X41" s="119">
        <f t="shared" si="8"/>
        <v>0</v>
      </c>
      <c r="Y41" s="114"/>
      <c r="Z41" s="114"/>
      <c r="AA41" s="113"/>
      <c r="AB41" s="117">
        <f t="shared" si="15"/>
        <v>0</v>
      </c>
      <c r="AC41" s="118"/>
      <c r="AD41" s="120">
        <f t="shared" si="11"/>
        <v>0</v>
      </c>
      <c r="AE41" s="121">
        <f t="shared" si="0"/>
        <v>0</v>
      </c>
      <c r="AF41" s="111">
        <f t="shared" si="14"/>
        <v>6000</v>
      </c>
    </row>
    <row r="42" spans="1:32" ht="24.75" customHeight="1" hidden="1">
      <c r="A42" s="109">
        <f>エントリリスト!A44</f>
        <v>41</v>
      </c>
      <c r="B42" s="110">
        <f>エントリリスト!B44</f>
        <v>0</v>
      </c>
      <c r="C42" s="111">
        <f>エントリリスト!I44</f>
        <v>0</v>
      </c>
      <c r="D42" s="112">
        <v>0.903472222222227</v>
      </c>
      <c r="E42" s="112"/>
      <c r="F42" s="113">
        <f t="shared" si="1"/>
        <v>0.903472222222227</v>
      </c>
      <c r="G42" s="114"/>
      <c r="H42" s="115">
        <f t="shared" si="2"/>
        <v>6060</v>
      </c>
      <c r="I42" s="112"/>
      <c r="J42" s="112"/>
      <c r="K42" s="113">
        <f t="shared" si="3"/>
        <v>0</v>
      </c>
      <c r="L42" s="114"/>
      <c r="M42" s="115">
        <f t="shared" si="4"/>
        <v>0</v>
      </c>
      <c r="N42" s="112"/>
      <c r="O42" s="112"/>
      <c r="P42" s="113">
        <f t="shared" si="5"/>
        <v>0</v>
      </c>
      <c r="Q42" s="114"/>
      <c r="R42" s="115">
        <f t="shared" si="6"/>
        <v>0</v>
      </c>
      <c r="S42" s="116">
        <f t="shared" si="10"/>
        <v>6060</v>
      </c>
      <c r="T42" s="112"/>
      <c r="U42" s="113"/>
      <c r="V42" s="117">
        <f t="shared" si="7"/>
        <v>0</v>
      </c>
      <c r="W42" s="118"/>
      <c r="X42" s="119">
        <f t="shared" si="8"/>
        <v>0</v>
      </c>
      <c r="Y42" s="114"/>
      <c r="Z42" s="114"/>
      <c r="AA42" s="113"/>
      <c r="AB42" s="117">
        <f t="shared" si="15"/>
        <v>0</v>
      </c>
      <c r="AC42" s="118"/>
      <c r="AD42" s="120">
        <f t="shared" si="11"/>
        <v>0</v>
      </c>
      <c r="AE42" s="121">
        <f t="shared" si="0"/>
        <v>0</v>
      </c>
      <c r="AF42" s="111">
        <f t="shared" si="14"/>
        <v>6060</v>
      </c>
    </row>
    <row r="43" spans="1:32" ht="24.75" customHeight="1" hidden="1">
      <c r="A43" s="109">
        <f>エントリリスト!A45</f>
        <v>42</v>
      </c>
      <c r="B43" s="110">
        <f>エントリリスト!B45</f>
        <v>0</v>
      </c>
      <c r="C43" s="111">
        <f>エントリリスト!I45</f>
        <v>0</v>
      </c>
      <c r="D43" s="112">
        <v>0.904166666666671</v>
      </c>
      <c r="E43" s="112"/>
      <c r="F43" s="113">
        <f t="shared" si="1"/>
        <v>0.904166666666671</v>
      </c>
      <c r="G43" s="114"/>
      <c r="H43" s="115">
        <f t="shared" si="2"/>
        <v>6120</v>
      </c>
      <c r="I43" s="112"/>
      <c r="J43" s="112"/>
      <c r="K43" s="113">
        <f t="shared" si="3"/>
        <v>0</v>
      </c>
      <c r="L43" s="114"/>
      <c r="M43" s="115">
        <f t="shared" si="4"/>
        <v>0</v>
      </c>
      <c r="N43" s="112"/>
      <c r="O43" s="112"/>
      <c r="P43" s="113">
        <f t="shared" si="5"/>
        <v>0</v>
      </c>
      <c r="Q43" s="114"/>
      <c r="R43" s="115">
        <f t="shared" si="6"/>
        <v>0</v>
      </c>
      <c r="S43" s="116">
        <f t="shared" si="10"/>
        <v>6120</v>
      </c>
      <c r="T43" s="112"/>
      <c r="U43" s="113"/>
      <c r="V43" s="117">
        <f t="shared" si="7"/>
        <v>0</v>
      </c>
      <c r="W43" s="118"/>
      <c r="X43" s="119">
        <f t="shared" si="8"/>
        <v>0</v>
      </c>
      <c r="Y43" s="114"/>
      <c r="Z43" s="114"/>
      <c r="AA43" s="113"/>
      <c r="AB43" s="117">
        <f t="shared" si="15"/>
        <v>0</v>
      </c>
      <c r="AC43" s="118"/>
      <c r="AD43" s="120">
        <f t="shared" si="11"/>
        <v>0</v>
      </c>
      <c r="AE43" s="121">
        <f t="shared" si="0"/>
        <v>0</v>
      </c>
      <c r="AF43" s="111">
        <f t="shared" si="14"/>
        <v>6120</v>
      </c>
    </row>
    <row r="44" spans="1:32" ht="24.75" customHeight="1" hidden="1">
      <c r="A44" s="109">
        <f>エントリリスト!A46</f>
        <v>43</v>
      </c>
      <c r="B44" s="110">
        <f>エントリリスト!B46</f>
        <v>0</v>
      </c>
      <c r="C44" s="111">
        <f>エントリリスト!I46</f>
        <v>0</v>
      </c>
      <c r="D44" s="112">
        <v>0.904861111111116</v>
      </c>
      <c r="E44" s="112"/>
      <c r="F44" s="113">
        <f t="shared" si="1"/>
        <v>0.904861111111116</v>
      </c>
      <c r="G44" s="114"/>
      <c r="H44" s="115">
        <f t="shared" si="2"/>
        <v>6180</v>
      </c>
      <c r="I44" s="112"/>
      <c r="J44" s="112"/>
      <c r="K44" s="113">
        <f t="shared" si="3"/>
        <v>0</v>
      </c>
      <c r="L44" s="114"/>
      <c r="M44" s="115">
        <f t="shared" si="4"/>
        <v>0</v>
      </c>
      <c r="N44" s="112"/>
      <c r="O44" s="112"/>
      <c r="P44" s="113">
        <f t="shared" si="5"/>
        <v>0</v>
      </c>
      <c r="Q44" s="114"/>
      <c r="R44" s="115">
        <f t="shared" si="6"/>
        <v>0</v>
      </c>
      <c r="S44" s="116">
        <f t="shared" si="10"/>
        <v>6180</v>
      </c>
      <c r="T44" s="112"/>
      <c r="U44" s="113"/>
      <c r="V44" s="117">
        <f t="shared" si="7"/>
        <v>0</v>
      </c>
      <c r="W44" s="118"/>
      <c r="X44" s="119">
        <f t="shared" si="8"/>
        <v>0</v>
      </c>
      <c r="Y44" s="114"/>
      <c r="Z44" s="114"/>
      <c r="AA44" s="113"/>
      <c r="AB44" s="117">
        <f t="shared" si="15"/>
        <v>0</v>
      </c>
      <c r="AC44" s="118"/>
      <c r="AD44" s="120">
        <f t="shared" si="11"/>
        <v>0</v>
      </c>
      <c r="AE44" s="121">
        <f t="shared" si="0"/>
        <v>0</v>
      </c>
      <c r="AF44" s="111">
        <f t="shared" si="14"/>
        <v>6180</v>
      </c>
    </row>
    <row r="45" spans="1:32" ht="24.75" customHeight="1" hidden="1">
      <c r="A45" s="109">
        <f>エントリリスト!A47</f>
        <v>44</v>
      </c>
      <c r="B45" s="110">
        <f>エントリリスト!B47</f>
        <v>0</v>
      </c>
      <c r="C45" s="111">
        <f>エントリリスト!I47</f>
        <v>0</v>
      </c>
      <c r="D45" s="112">
        <v>0.90555555555556</v>
      </c>
      <c r="E45" s="112"/>
      <c r="F45" s="113">
        <f t="shared" si="1"/>
        <v>0.90555555555556</v>
      </c>
      <c r="G45" s="114"/>
      <c r="H45" s="115">
        <f t="shared" si="2"/>
        <v>6240</v>
      </c>
      <c r="I45" s="112"/>
      <c r="J45" s="112"/>
      <c r="K45" s="113">
        <f t="shared" si="3"/>
        <v>0</v>
      </c>
      <c r="L45" s="114"/>
      <c r="M45" s="115">
        <f t="shared" si="4"/>
        <v>0</v>
      </c>
      <c r="N45" s="112"/>
      <c r="O45" s="112"/>
      <c r="P45" s="113">
        <f t="shared" si="5"/>
        <v>0</v>
      </c>
      <c r="Q45" s="114"/>
      <c r="R45" s="115">
        <f t="shared" si="6"/>
        <v>0</v>
      </c>
      <c r="S45" s="116">
        <f t="shared" si="10"/>
        <v>6240</v>
      </c>
      <c r="T45" s="112"/>
      <c r="U45" s="113"/>
      <c r="V45" s="117">
        <f t="shared" si="7"/>
        <v>0</v>
      </c>
      <c r="W45" s="118"/>
      <c r="X45" s="119">
        <f t="shared" si="8"/>
        <v>0</v>
      </c>
      <c r="Y45" s="114"/>
      <c r="Z45" s="114"/>
      <c r="AA45" s="113"/>
      <c r="AB45" s="117">
        <f t="shared" si="15"/>
        <v>0</v>
      </c>
      <c r="AC45" s="118"/>
      <c r="AD45" s="120">
        <f t="shared" si="11"/>
        <v>0</v>
      </c>
      <c r="AE45" s="121">
        <f t="shared" si="0"/>
        <v>0</v>
      </c>
      <c r="AF45" s="111">
        <f t="shared" si="14"/>
        <v>6240</v>
      </c>
    </row>
    <row r="46" spans="1:32" ht="24.75" customHeight="1" hidden="1" thickBot="1">
      <c r="A46" s="122">
        <f>エントリリスト!A48</f>
        <v>0</v>
      </c>
      <c r="B46" s="123">
        <f>エントリリスト!B48</f>
        <v>0</v>
      </c>
      <c r="C46" s="124">
        <f>エントリリスト!I48</f>
        <v>0</v>
      </c>
      <c r="D46" s="112">
        <v>0.906250000000005</v>
      </c>
      <c r="E46" s="125"/>
      <c r="F46" s="126">
        <f t="shared" si="1"/>
        <v>0.906250000000005</v>
      </c>
      <c r="G46" s="127"/>
      <c r="H46" s="128">
        <f t="shared" si="2"/>
        <v>6300</v>
      </c>
      <c r="I46" s="125"/>
      <c r="J46" s="125"/>
      <c r="K46" s="126">
        <f t="shared" si="3"/>
        <v>0</v>
      </c>
      <c r="L46" s="127"/>
      <c r="M46" s="128">
        <f t="shared" si="4"/>
        <v>0</v>
      </c>
      <c r="N46" s="125"/>
      <c r="O46" s="125"/>
      <c r="P46" s="126">
        <f t="shared" si="5"/>
        <v>0</v>
      </c>
      <c r="Q46" s="127"/>
      <c r="R46" s="128">
        <f t="shared" si="6"/>
        <v>0</v>
      </c>
      <c r="S46" s="129">
        <f t="shared" si="10"/>
        <v>6300</v>
      </c>
      <c r="T46" s="130"/>
      <c r="U46" s="131"/>
      <c r="V46" s="131">
        <f t="shared" si="7"/>
        <v>0</v>
      </c>
      <c r="W46" s="132"/>
      <c r="X46" s="133">
        <f t="shared" si="8"/>
        <v>0</v>
      </c>
      <c r="Y46" s="132"/>
      <c r="Z46" s="132"/>
      <c r="AA46" s="131"/>
      <c r="AB46" s="131">
        <f t="shared" si="15"/>
        <v>0</v>
      </c>
      <c r="AC46" s="132"/>
      <c r="AD46" s="134">
        <f t="shared" si="11"/>
        <v>0</v>
      </c>
      <c r="AE46" s="135">
        <f t="shared" si="0"/>
        <v>0</v>
      </c>
      <c r="AF46" s="124">
        <f t="shared" si="14"/>
        <v>6300</v>
      </c>
    </row>
    <row r="47" spans="12:24" ht="24.75" customHeight="1">
      <c r="L47" s="108" t="s">
        <v>256</v>
      </c>
      <c r="X47" s="136"/>
    </row>
    <row r="48" spans="6:27" ht="24.75" customHeight="1">
      <c r="F48" s="137"/>
      <c r="G48" s="137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V48" s="136"/>
      <c r="W48" s="136"/>
      <c r="X48" s="136"/>
      <c r="Y48" s="136"/>
      <c r="Z48" s="136"/>
      <c r="AA48" s="136"/>
    </row>
  </sheetData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M52"/>
  <sheetViews>
    <sheetView tabSelected="1" workbookViewId="0" topLeftCell="J1">
      <selection activeCell="C3" sqref="C3"/>
    </sheetView>
  </sheetViews>
  <sheetFormatPr defaultColWidth="9.00390625" defaultRowHeight="13.5"/>
  <cols>
    <col min="1" max="1" width="3.125" style="0" customWidth="1"/>
    <col min="2" max="2" width="4.125" style="0" customWidth="1"/>
    <col min="3" max="3" width="10.25390625" style="0" customWidth="1"/>
    <col min="4" max="4" width="10.375" style="0" customWidth="1"/>
    <col min="5" max="5" width="8.875" style="0" customWidth="1"/>
    <col min="6" max="6" width="24.75390625" style="0" customWidth="1"/>
    <col min="7" max="15" width="3.75390625" style="0" customWidth="1"/>
    <col min="16" max="17" width="3.875" style="0" customWidth="1"/>
    <col min="18" max="18" width="4.875" style="0" customWidth="1"/>
    <col min="19" max="26" width="3.75390625" style="0" customWidth="1"/>
    <col min="27" max="29" width="3.875" style="0" customWidth="1"/>
    <col min="30" max="30" width="5.125" style="0" customWidth="1"/>
    <col min="31" max="32" width="3.875" style="0" customWidth="1"/>
    <col min="33" max="33" width="5.00390625" style="0" customWidth="1"/>
    <col min="34" max="34" width="7.375" style="0" customWidth="1"/>
    <col min="35" max="35" width="5.50390625" style="0" customWidth="1"/>
    <col min="36" max="36" width="3.875" style="0" customWidth="1"/>
  </cols>
  <sheetData>
    <row r="1" spans="1:31" ht="13.5">
      <c r="A1" s="188" t="s">
        <v>216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91" t="s">
        <v>217</v>
      </c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</row>
    <row r="2" spans="1:36" ht="15.75" customHeight="1" thickBo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0" t="s">
        <v>33</v>
      </c>
      <c r="AG2" s="190"/>
      <c r="AH2" s="190"/>
      <c r="AI2" s="190"/>
      <c r="AJ2" s="190"/>
    </row>
    <row r="3" spans="1:36" s="65" customFormat="1" ht="17.25" customHeight="1" thickBot="1">
      <c r="A3" s="85" t="s">
        <v>32</v>
      </c>
      <c r="B3" s="85" t="s">
        <v>0</v>
      </c>
      <c r="C3" s="76" t="s">
        <v>1</v>
      </c>
      <c r="D3" s="84" t="s">
        <v>2</v>
      </c>
      <c r="E3" s="84" t="s">
        <v>3</v>
      </c>
      <c r="F3" s="77" t="s">
        <v>4</v>
      </c>
      <c r="G3" s="78" t="s">
        <v>234</v>
      </c>
      <c r="H3" s="78" t="s">
        <v>235</v>
      </c>
      <c r="I3" s="78" t="s">
        <v>236</v>
      </c>
      <c r="J3" s="78" t="s">
        <v>237</v>
      </c>
      <c r="K3" s="78" t="s">
        <v>238</v>
      </c>
      <c r="L3" s="78" t="s">
        <v>239</v>
      </c>
      <c r="M3" s="78" t="s">
        <v>240</v>
      </c>
      <c r="N3" s="78" t="s">
        <v>241</v>
      </c>
      <c r="O3" s="78" t="s">
        <v>242</v>
      </c>
      <c r="P3" s="79" t="s">
        <v>28</v>
      </c>
      <c r="Q3" s="79" t="s">
        <v>29</v>
      </c>
      <c r="R3" s="79" t="s">
        <v>9</v>
      </c>
      <c r="S3" s="78" t="s">
        <v>225</v>
      </c>
      <c r="T3" s="78" t="s">
        <v>226</v>
      </c>
      <c r="U3" s="78" t="s">
        <v>227</v>
      </c>
      <c r="V3" s="78" t="s">
        <v>228</v>
      </c>
      <c r="W3" s="78" t="s">
        <v>229</v>
      </c>
      <c r="X3" s="78" t="s">
        <v>230</v>
      </c>
      <c r="Y3" s="78" t="s">
        <v>231</v>
      </c>
      <c r="Z3" s="78" t="s">
        <v>232</v>
      </c>
      <c r="AA3" s="78" t="s">
        <v>233</v>
      </c>
      <c r="AB3" s="79" t="s">
        <v>28</v>
      </c>
      <c r="AC3" s="79" t="s">
        <v>29</v>
      </c>
      <c r="AD3" s="79" t="s">
        <v>8</v>
      </c>
      <c r="AE3" s="79" t="s">
        <v>30</v>
      </c>
      <c r="AF3" s="79" t="s">
        <v>31</v>
      </c>
      <c r="AG3" s="80" t="s">
        <v>10</v>
      </c>
      <c r="AH3" s="81" t="s">
        <v>6</v>
      </c>
      <c r="AI3" s="82" t="s">
        <v>5</v>
      </c>
      <c r="AJ3" s="83" t="s">
        <v>7</v>
      </c>
    </row>
    <row r="4" spans="1:36" s="65" customFormat="1" ht="17.25" customHeight="1" thickTop="1">
      <c r="A4" s="56">
        <f>エントリリスト!A6</f>
        <v>3</v>
      </c>
      <c r="B4" s="56" t="str">
        <f>エントリリスト!B6</f>
        <v>C</v>
      </c>
      <c r="C4" s="56" t="str">
        <f>エントリリスト!C6</f>
        <v>上野　耕二</v>
      </c>
      <c r="D4" s="57" t="str">
        <f>エントリリスト!F6</f>
        <v>鎌田　敏秀</v>
      </c>
      <c r="E4" s="66" t="str">
        <f>エントリリスト!D6</f>
        <v>AMC－AWA</v>
      </c>
      <c r="F4" s="58" t="str">
        <f>エントリリスト!I6</f>
        <v>MS西村☆鬼神KAMINOランサー</v>
      </c>
      <c r="G4" s="59">
        <f>'ラリー区間集計'!H4</f>
        <v>1</v>
      </c>
      <c r="H4" s="59">
        <v>0</v>
      </c>
      <c r="I4" s="59">
        <f>'SS集計'!F4</f>
        <v>60</v>
      </c>
      <c r="J4" s="59">
        <v>0</v>
      </c>
      <c r="K4" s="59">
        <f>'SS集計'!I4</f>
        <v>274</v>
      </c>
      <c r="L4" s="59">
        <f>'ラリー区間集計'!M4</f>
        <v>4</v>
      </c>
      <c r="M4" s="59">
        <v>0</v>
      </c>
      <c r="N4" s="59">
        <f>'SS集計'!L4</f>
        <v>250</v>
      </c>
      <c r="O4" s="59">
        <f>'ラリー区間集計'!R4</f>
        <v>5</v>
      </c>
      <c r="P4" s="60">
        <f>I4+K4+N4</f>
        <v>584</v>
      </c>
      <c r="Q4" s="60">
        <f>G4+L4+O4</f>
        <v>10</v>
      </c>
      <c r="R4" s="61">
        <f>P4+Q4</f>
        <v>594</v>
      </c>
      <c r="S4" s="62">
        <v>0</v>
      </c>
      <c r="T4" s="62">
        <f>'ラリー区間集計'!X4</f>
        <v>0</v>
      </c>
      <c r="U4" s="62">
        <v>0</v>
      </c>
      <c r="V4" s="62">
        <f>'SS集計'!P4</f>
        <v>59</v>
      </c>
      <c r="W4" s="62">
        <v>0</v>
      </c>
      <c r="X4" s="62">
        <f>'SS集計'!S4</f>
        <v>272</v>
      </c>
      <c r="Y4" s="62">
        <f>'ラリー区間集計'!AD4</f>
        <v>0</v>
      </c>
      <c r="Z4" s="62">
        <v>0</v>
      </c>
      <c r="AA4" s="62">
        <f>'SS集計'!V4</f>
        <v>246</v>
      </c>
      <c r="AB4" s="61">
        <f aca="true" t="shared" si="0" ref="AB4:AB11">V4+X4+AA4</f>
        <v>577</v>
      </c>
      <c r="AC4" s="61">
        <f aca="true" t="shared" si="1" ref="AC4:AC11">T4+Y4</f>
        <v>0</v>
      </c>
      <c r="AD4" s="61">
        <f aca="true" t="shared" si="2" ref="AD4:AD11">AB4+AC4</f>
        <v>577</v>
      </c>
      <c r="AE4" s="61">
        <f aca="true" t="shared" si="3" ref="AE4:AG11">P4+AB4</f>
        <v>1161</v>
      </c>
      <c r="AF4" s="61">
        <f t="shared" si="3"/>
        <v>10</v>
      </c>
      <c r="AG4" s="63">
        <f t="shared" si="3"/>
        <v>1171</v>
      </c>
      <c r="AH4" s="57"/>
      <c r="AI4" s="64">
        <f aca="true" t="shared" si="4" ref="AI4:AI11">AG4+AH4</f>
        <v>1171</v>
      </c>
      <c r="AJ4" s="140">
        <v>1</v>
      </c>
    </row>
    <row r="5" spans="1:36" s="65" customFormat="1" ht="17.25" customHeight="1">
      <c r="A5" s="56">
        <f>エントリリスト!A5</f>
        <v>2</v>
      </c>
      <c r="B5" s="56" t="str">
        <f>エントリリスト!B5</f>
        <v>C</v>
      </c>
      <c r="C5" s="56" t="str">
        <f>エントリリスト!C5</f>
        <v>白神　祥男</v>
      </c>
      <c r="D5" s="57" t="str">
        <f>エントリリスト!F5</f>
        <v>三宅　律子</v>
      </c>
      <c r="E5" s="57" t="str">
        <f>エントリリスト!D5</f>
        <v>SIROYAGI</v>
      </c>
      <c r="F5" s="58" t="str">
        <f>エントリリスト!I5</f>
        <v>KYBアドバンシロヤギランサー</v>
      </c>
      <c r="G5" s="59">
        <f>'ラリー区間集計'!H3</f>
        <v>0</v>
      </c>
      <c r="H5" s="59">
        <v>0</v>
      </c>
      <c r="I5" s="59">
        <f>'SS集計'!F3</f>
        <v>61</v>
      </c>
      <c r="J5" s="59">
        <v>0</v>
      </c>
      <c r="K5" s="59">
        <f>'SS集計'!I3</f>
        <v>293</v>
      </c>
      <c r="L5" s="59">
        <f>'ラリー区間集計'!M3</f>
        <v>1</v>
      </c>
      <c r="M5" s="59">
        <v>0</v>
      </c>
      <c r="N5" s="59">
        <f>'SS集計'!L3</f>
        <v>260</v>
      </c>
      <c r="O5" s="59">
        <f>'ラリー区間集計'!R3</f>
        <v>3</v>
      </c>
      <c r="P5" s="60">
        <f aca="true" t="shared" si="5" ref="P5:P29">I5+K5+N5</f>
        <v>614</v>
      </c>
      <c r="Q5" s="60">
        <f aca="true" t="shared" si="6" ref="Q5:Q29">G5+L5+O5</f>
        <v>4</v>
      </c>
      <c r="R5" s="61">
        <f aca="true" t="shared" si="7" ref="R5:R29">P5+Q5</f>
        <v>618</v>
      </c>
      <c r="S5" s="62">
        <v>0</v>
      </c>
      <c r="T5" s="62">
        <f>'ラリー区間集計'!X3</f>
        <v>0</v>
      </c>
      <c r="U5" s="62">
        <v>0</v>
      </c>
      <c r="V5" s="62">
        <f>'SS集計'!P3</f>
        <v>59</v>
      </c>
      <c r="W5" s="62">
        <v>0</v>
      </c>
      <c r="X5" s="62">
        <f>'SS集計'!S3</f>
        <v>282</v>
      </c>
      <c r="Y5" s="62">
        <f>'ラリー区間集計'!AD3</f>
        <v>0</v>
      </c>
      <c r="Z5" s="62">
        <v>0</v>
      </c>
      <c r="AA5" s="62">
        <f>'SS集計'!V3</f>
        <v>256</v>
      </c>
      <c r="AB5" s="61">
        <f t="shared" si="0"/>
        <v>597</v>
      </c>
      <c r="AC5" s="61">
        <f t="shared" si="1"/>
        <v>0</v>
      </c>
      <c r="AD5" s="61">
        <f t="shared" si="2"/>
        <v>597</v>
      </c>
      <c r="AE5" s="61">
        <f t="shared" si="3"/>
        <v>1211</v>
      </c>
      <c r="AF5" s="61">
        <f t="shared" si="3"/>
        <v>4</v>
      </c>
      <c r="AG5" s="63">
        <f t="shared" si="3"/>
        <v>1215</v>
      </c>
      <c r="AH5" s="57"/>
      <c r="AI5" s="64">
        <f t="shared" si="4"/>
        <v>1215</v>
      </c>
      <c r="AJ5" s="139">
        <v>2</v>
      </c>
    </row>
    <row r="6" spans="1:36" s="65" customFormat="1" ht="17.25" customHeight="1">
      <c r="A6" s="56">
        <f>エントリリスト!A9</f>
        <v>6</v>
      </c>
      <c r="B6" s="56" t="str">
        <f>エントリリスト!B9</f>
        <v>C</v>
      </c>
      <c r="C6" s="56" t="str">
        <f>エントリリスト!C9</f>
        <v>新家　雄嗣</v>
      </c>
      <c r="D6" s="57" t="str">
        <f>エントリリスト!F9</f>
        <v>米内山　晃一</v>
      </c>
      <c r="E6" s="57" t="str">
        <f>エントリリスト!D9</f>
        <v>RCH</v>
      </c>
      <c r="F6" s="58" t="str">
        <f>エントリリスト!I9</f>
        <v>T-WorkガレージKnobランサー</v>
      </c>
      <c r="G6" s="59">
        <f>'ラリー区間集計'!H7</f>
        <v>1</v>
      </c>
      <c r="H6" s="59">
        <v>0</v>
      </c>
      <c r="I6" s="59">
        <f>'SS集計'!F7</f>
        <v>59</v>
      </c>
      <c r="J6" s="59">
        <v>0</v>
      </c>
      <c r="K6" s="59">
        <f>'SS集計'!I7</f>
        <v>289</v>
      </c>
      <c r="L6" s="59">
        <f>'ラリー区間集計'!M7</f>
        <v>3</v>
      </c>
      <c r="M6" s="59">
        <v>0</v>
      </c>
      <c r="N6" s="59">
        <f>'SS集計'!L7</f>
        <v>259</v>
      </c>
      <c r="O6" s="59">
        <f>'ラリー区間集計'!R7</f>
        <v>3</v>
      </c>
      <c r="P6" s="60">
        <f aca="true" t="shared" si="8" ref="P6:P12">I6+K6+N6</f>
        <v>607</v>
      </c>
      <c r="Q6" s="60">
        <f aca="true" t="shared" si="9" ref="Q6:Q12">G6+L6+O6</f>
        <v>7</v>
      </c>
      <c r="R6" s="61">
        <f aca="true" t="shared" si="10" ref="R6:R12">P6+Q6</f>
        <v>614</v>
      </c>
      <c r="S6" s="62">
        <v>0</v>
      </c>
      <c r="T6" s="62">
        <f>'ラリー区間集計'!X7</f>
        <v>0</v>
      </c>
      <c r="U6" s="62">
        <v>0</v>
      </c>
      <c r="V6" s="62">
        <f>'SS集計'!P7</f>
        <v>59</v>
      </c>
      <c r="W6" s="62">
        <v>0</v>
      </c>
      <c r="X6" s="62">
        <f>'SS集計'!S7</f>
        <v>287</v>
      </c>
      <c r="Y6" s="62">
        <f>'ラリー区間集計'!AD7</f>
        <v>0</v>
      </c>
      <c r="Z6" s="62">
        <v>0</v>
      </c>
      <c r="AA6" s="62">
        <f>'SS集計'!V7</f>
        <v>256</v>
      </c>
      <c r="AB6" s="61">
        <f t="shared" si="0"/>
        <v>602</v>
      </c>
      <c r="AC6" s="61">
        <f t="shared" si="1"/>
        <v>0</v>
      </c>
      <c r="AD6" s="61">
        <f t="shared" si="2"/>
        <v>602</v>
      </c>
      <c r="AE6" s="61">
        <f t="shared" si="3"/>
        <v>1209</v>
      </c>
      <c r="AF6" s="61">
        <f t="shared" si="3"/>
        <v>7</v>
      </c>
      <c r="AG6" s="63">
        <f t="shared" si="3"/>
        <v>1216</v>
      </c>
      <c r="AH6" s="57"/>
      <c r="AI6" s="64">
        <f t="shared" si="4"/>
        <v>1216</v>
      </c>
      <c r="AJ6" s="140">
        <v>3</v>
      </c>
    </row>
    <row r="7" spans="1:36" s="65" customFormat="1" ht="17.25" customHeight="1">
      <c r="A7" s="56">
        <f>エントリリスト!A11</f>
        <v>8</v>
      </c>
      <c r="B7" s="56" t="str">
        <f>エントリリスト!B11</f>
        <v>C</v>
      </c>
      <c r="C7" s="56" t="str">
        <f>エントリリスト!C11</f>
        <v>松岡　竜也</v>
      </c>
      <c r="D7" s="57" t="str">
        <f>エントリリスト!F11</f>
        <v>井上　毅</v>
      </c>
      <c r="E7" s="57" t="str">
        <f>エントリリスト!D11</f>
        <v>RAY</v>
      </c>
      <c r="F7" s="58" t="str">
        <f>エントリリスト!I11</f>
        <v>日景生コン.BarWRC.RAYランサー</v>
      </c>
      <c r="G7" s="59">
        <f>'ラリー区間集計'!H9</f>
        <v>0</v>
      </c>
      <c r="H7" s="59">
        <v>0</v>
      </c>
      <c r="I7" s="59">
        <f>'SS集計'!F9</f>
        <v>60</v>
      </c>
      <c r="J7" s="59">
        <v>0</v>
      </c>
      <c r="K7" s="59">
        <f>'SS集計'!I9</f>
        <v>290</v>
      </c>
      <c r="L7" s="59">
        <f>'ラリー区間集計'!M9</f>
        <v>5</v>
      </c>
      <c r="M7" s="59">
        <v>0</v>
      </c>
      <c r="N7" s="59">
        <f>'SS集計'!L9</f>
        <v>260</v>
      </c>
      <c r="O7" s="59">
        <f>'ラリー区間集計'!R9</f>
        <v>0</v>
      </c>
      <c r="P7" s="60">
        <f t="shared" si="8"/>
        <v>610</v>
      </c>
      <c r="Q7" s="60">
        <f t="shared" si="9"/>
        <v>5</v>
      </c>
      <c r="R7" s="61">
        <f t="shared" si="10"/>
        <v>615</v>
      </c>
      <c r="S7" s="62">
        <v>0</v>
      </c>
      <c r="T7" s="62">
        <f>'ラリー区間集計'!X9</f>
        <v>0</v>
      </c>
      <c r="U7" s="62">
        <v>0</v>
      </c>
      <c r="V7" s="62">
        <f>'SS集計'!P9</f>
        <v>59</v>
      </c>
      <c r="W7" s="62">
        <v>0</v>
      </c>
      <c r="X7" s="62">
        <f>'SS集計'!S9</f>
        <v>292</v>
      </c>
      <c r="Y7" s="62">
        <f>'ラリー区間集計'!AD9</f>
        <v>0</v>
      </c>
      <c r="Z7" s="62">
        <v>0</v>
      </c>
      <c r="AA7" s="62">
        <f>'SS集計'!V9</f>
        <v>259</v>
      </c>
      <c r="AB7" s="61">
        <f t="shared" si="0"/>
        <v>610</v>
      </c>
      <c r="AC7" s="61">
        <f t="shared" si="1"/>
        <v>0</v>
      </c>
      <c r="AD7" s="61">
        <f t="shared" si="2"/>
        <v>610</v>
      </c>
      <c r="AE7" s="61">
        <f t="shared" si="3"/>
        <v>1220</v>
      </c>
      <c r="AF7" s="61">
        <f t="shared" si="3"/>
        <v>5</v>
      </c>
      <c r="AG7" s="63">
        <f t="shared" si="3"/>
        <v>1225</v>
      </c>
      <c r="AH7" s="57"/>
      <c r="AI7" s="64">
        <f t="shared" si="4"/>
        <v>1225</v>
      </c>
      <c r="AJ7" s="140">
        <v>4</v>
      </c>
    </row>
    <row r="8" spans="1:36" s="65" customFormat="1" ht="17.25" customHeight="1">
      <c r="A8" s="152">
        <f>エントリリスト!A12</f>
        <v>9</v>
      </c>
      <c r="B8" s="152" t="str">
        <f>エントリリスト!B12</f>
        <v>C</v>
      </c>
      <c r="C8" s="152" t="str">
        <f>エントリリスト!C12</f>
        <v>古曳　秀行</v>
      </c>
      <c r="D8" s="153" t="str">
        <f>エントリリスト!F12</f>
        <v>古曳　夏葉</v>
      </c>
      <c r="E8" s="153" t="str">
        <f>エントリリスト!D12</f>
        <v>RUNDAY</v>
      </c>
      <c r="F8" s="154" t="str">
        <f>エントリリスト!I12</f>
        <v>ランサーエボリューション6</v>
      </c>
      <c r="G8" s="155">
        <f>'ラリー区間集計'!H10</f>
        <v>0</v>
      </c>
      <c r="H8" s="155">
        <v>0</v>
      </c>
      <c r="I8" s="155">
        <f>'SS集計'!F10</f>
        <v>62</v>
      </c>
      <c r="J8" s="155">
        <v>0</v>
      </c>
      <c r="K8" s="155">
        <f>'SS集計'!I10</f>
        <v>271</v>
      </c>
      <c r="L8" s="155">
        <f>'ラリー区間集計'!M10</f>
        <v>6</v>
      </c>
      <c r="M8" s="155">
        <v>0</v>
      </c>
      <c r="N8" s="155">
        <f>'SS集計'!L10</f>
        <v>268</v>
      </c>
      <c r="O8" s="155">
        <f>'ラリー区間集計'!R10</f>
        <v>9</v>
      </c>
      <c r="P8" s="156">
        <f t="shared" si="8"/>
        <v>601</v>
      </c>
      <c r="Q8" s="156">
        <f t="shared" si="9"/>
        <v>15</v>
      </c>
      <c r="R8" s="157">
        <f t="shared" si="10"/>
        <v>616</v>
      </c>
      <c r="S8" s="158">
        <v>0</v>
      </c>
      <c r="T8" s="158">
        <f>'ラリー区間集計'!X10</f>
        <v>0</v>
      </c>
      <c r="U8" s="158">
        <v>0</v>
      </c>
      <c r="V8" s="158">
        <f>'SS集計'!P10</f>
        <v>60</v>
      </c>
      <c r="W8" s="158">
        <v>0</v>
      </c>
      <c r="X8" s="158">
        <f>'SS集計'!S10</f>
        <v>295</v>
      </c>
      <c r="Y8" s="158">
        <f>'ラリー区間集計'!AD10</f>
        <v>0</v>
      </c>
      <c r="Z8" s="158">
        <v>0</v>
      </c>
      <c r="AA8" s="158">
        <f>'SS集計'!V10</f>
        <v>259</v>
      </c>
      <c r="AB8" s="157">
        <f t="shared" si="0"/>
        <v>614</v>
      </c>
      <c r="AC8" s="157">
        <f t="shared" si="1"/>
        <v>0</v>
      </c>
      <c r="AD8" s="157">
        <f t="shared" si="2"/>
        <v>614</v>
      </c>
      <c r="AE8" s="157">
        <f t="shared" si="3"/>
        <v>1215</v>
      </c>
      <c r="AF8" s="157">
        <f t="shared" si="3"/>
        <v>15</v>
      </c>
      <c r="AG8" s="159">
        <f t="shared" si="3"/>
        <v>1230</v>
      </c>
      <c r="AH8" s="153"/>
      <c r="AI8" s="160">
        <f t="shared" si="4"/>
        <v>1230</v>
      </c>
      <c r="AJ8" s="141">
        <v>5</v>
      </c>
    </row>
    <row r="9" spans="1:36" s="65" customFormat="1" ht="17.25" customHeight="1">
      <c r="A9" s="143">
        <f>エントリリスト!A10</f>
        <v>7</v>
      </c>
      <c r="B9" s="143" t="str">
        <f>エントリリスト!B10</f>
        <v>C</v>
      </c>
      <c r="C9" s="143" t="str">
        <f>エントリリスト!C10</f>
        <v>増田　清春</v>
      </c>
      <c r="D9" s="144" t="str">
        <f>エントリリスト!F10</f>
        <v>長沢　和彦</v>
      </c>
      <c r="E9" s="144" t="str">
        <f>エントリリスト!D10</f>
        <v>RUNDAY</v>
      </c>
      <c r="F9" s="145" t="str">
        <f>エントリリスト!I10</f>
        <v>タイヤハウスKパルピットランサー</v>
      </c>
      <c r="G9" s="146">
        <f>'ラリー区間集計'!H8</f>
        <v>1</v>
      </c>
      <c r="H9" s="146">
        <v>0</v>
      </c>
      <c r="I9" s="146">
        <f>'SS集計'!F8</f>
        <v>60</v>
      </c>
      <c r="J9" s="146">
        <v>0</v>
      </c>
      <c r="K9" s="146">
        <f>'SS集計'!I8</f>
        <v>288</v>
      </c>
      <c r="L9" s="146">
        <f>'ラリー区間集計'!M8</f>
        <v>2</v>
      </c>
      <c r="M9" s="146">
        <v>0</v>
      </c>
      <c r="N9" s="146">
        <f>'SS集計'!L8</f>
        <v>270</v>
      </c>
      <c r="O9" s="146">
        <f>'ラリー区間集計'!R8</f>
        <v>12</v>
      </c>
      <c r="P9" s="147">
        <f t="shared" si="8"/>
        <v>618</v>
      </c>
      <c r="Q9" s="147">
        <f t="shared" si="9"/>
        <v>15</v>
      </c>
      <c r="R9" s="148">
        <f t="shared" si="10"/>
        <v>633</v>
      </c>
      <c r="S9" s="149">
        <v>0</v>
      </c>
      <c r="T9" s="149">
        <f>'ラリー区間集計'!X8</f>
        <v>0</v>
      </c>
      <c r="U9" s="149">
        <v>0</v>
      </c>
      <c r="V9" s="149">
        <f>'SS集計'!P8</f>
        <v>60</v>
      </c>
      <c r="W9" s="149">
        <v>0</v>
      </c>
      <c r="X9" s="149">
        <f>'SS集計'!S8</f>
        <v>286</v>
      </c>
      <c r="Y9" s="149">
        <f>'ラリー区間集計'!AD8</f>
        <v>0</v>
      </c>
      <c r="Z9" s="149">
        <v>0</v>
      </c>
      <c r="AA9" s="149">
        <f>'SS集計'!V8</f>
        <v>264</v>
      </c>
      <c r="AB9" s="148">
        <f t="shared" si="0"/>
        <v>610</v>
      </c>
      <c r="AC9" s="148">
        <f t="shared" si="1"/>
        <v>0</v>
      </c>
      <c r="AD9" s="148">
        <f t="shared" si="2"/>
        <v>610</v>
      </c>
      <c r="AE9" s="148">
        <f t="shared" si="3"/>
        <v>1228</v>
      </c>
      <c r="AF9" s="148">
        <f t="shared" si="3"/>
        <v>15</v>
      </c>
      <c r="AG9" s="150">
        <f t="shared" si="3"/>
        <v>1243</v>
      </c>
      <c r="AH9" s="144"/>
      <c r="AI9" s="151">
        <f t="shared" si="4"/>
        <v>1243</v>
      </c>
      <c r="AJ9" s="140">
        <v>6</v>
      </c>
    </row>
    <row r="10" spans="1:36" s="65" customFormat="1" ht="17.25" customHeight="1">
      <c r="A10" s="56">
        <f>エントリリスト!A4</f>
        <v>1</v>
      </c>
      <c r="B10" s="56" t="str">
        <f>エントリリスト!B4</f>
        <v>C</v>
      </c>
      <c r="C10" s="56" t="str">
        <f>エントリリスト!C4</f>
        <v>堀川　竜二</v>
      </c>
      <c r="D10" s="57" t="str">
        <f>エントリリスト!F4</f>
        <v>池田　茂</v>
      </c>
      <c r="E10" s="57" t="str">
        <f>エントリリスト!D4</f>
        <v>サンライズ</v>
      </c>
      <c r="F10" s="58" t="str">
        <f>エントリリスト!I4</f>
        <v>サンライズランサー6号</v>
      </c>
      <c r="G10" s="59">
        <f>'ラリー区間集計'!H2</f>
        <v>0</v>
      </c>
      <c r="H10" s="59">
        <v>0</v>
      </c>
      <c r="I10" s="59">
        <f>'SS集計'!F2</f>
        <v>59</v>
      </c>
      <c r="J10" s="59">
        <v>0</v>
      </c>
      <c r="K10" s="59">
        <f>'SS集計'!I2</f>
        <v>283</v>
      </c>
      <c r="L10" s="59">
        <f>'ラリー区間集計'!M2</f>
        <v>102</v>
      </c>
      <c r="M10" s="59">
        <v>0</v>
      </c>
      <c r="N10" s="59">
        <f>'SS集計'!L2</f>
        <v>254</v>
      </c>
      <c r="O10" s="59">
        <f>'ラリー区間集計'!R2</f>
        <v>1</v>
      </c>
      <c r="P10" s="60">
        <f t="shared" si="8"/>
        <v>596</v>
      </c>
      <c r="Q10" s="60">
        <f t="shared" si="9"/>
        <v>103</v>
      </c>
      <c r="R10" s="61">
        <f t="shared" si="10"/>
        <v>699</v>
      </c>
      <c r="S10" s="62">
        <v>0</v>
      </c>
      <c r="T10" s="62">
        <f>'ラリー区間集計'!X2</f>
        <v>0</v>
      </c>
      <c r="U10" s="62">
        <v>0</v>
      </c>
      <c r="V10" s="62">
        <f>'SS集計'!P2</f>
        <v>59</v>
      </c>
      <c r="W10" s="62">
        <v>0</v>
      </c>
      <c r="X10" s="62">
        <f>'SS集計'!S2</f>
        <v>279</v>
      </c>
      <c r="Y10" s="62">
        <f>'ラリー区間集計'!AD2</f>
        <v>0</v>
      </c>
      <c r="Z10" s="62">
        <v>0</v>
      </c>
      <c r="AA10" s="62">
        <f>'SS集計'!V2</f>
        <v>253</v>
      </c>
      <c r="AB10" s="61">
        <f t="shared" si="0"/>
        <v>591</v>
      </c>
      <c r="AC10" s="61">
        <f t="shared" si="1"/>
        <v>0</v>
      </c>
      <c r="AD10" s="61">
        <f t="shared" si="2"/>
        <v>591</v>
      </c>
      <c r="AE10" s="61">
        <f t="shared" si="3"/>
        <v>1187</v>
      </c>
      <c r="AF10" s="61">
        <f t="shared" si="3"/>
        <v>103</v>
      </c>
      <c r="AG10" s="63">
        <f t="shared" si="3"/>
        <v>1290</v>
      </c>
      <c r="AH10" s="57"/>
      <c r="AI10" s="64">
        <f t="shared" si="4"/>
        <v>1290</v>
      </c>
      <c r="AJ10" s="139">
        <v>7</v>
      </c>
    </row>
    <row r="11" spans="1:36" s="65" customFormat="1" ht="17.25" customHeight="1">
      <c r="A11" s="56">
        <f>エントリリスト!A7</f>
        <v>4</v>
      </c>
      <c r="B11" s="56" t="str">
        <f>エントリリスト!B7</f>
        <v>C</v>
      </c>
      <c r="C11" s="56" t="str">
        <f>エントリリスト!C7</f>
        <v>加藤　克也</v>
      </c>
      <c r="D11" s="57" t="str">
        <f>エントリリスト!F7</f>
        <v>大谷　美紀雄</v>
      </c>
      <c r="E11" s="57" t="str">
        <f>エントリリスト!D7</f>
        <v>福山RC</v>
      </c>
      <c r="F11" s="58" t="str">
        <f>エントリリスト!I7</f>
        <v>パピモータースランサーⅧ・MSW</v>
      </c>
      <c r="G11" s="59">
        <f>'ラリー区間集計'!H5</f>
        <v>1</v>
      </c>
      <c r="H11" s="59">
        <v>0</v>
      </c>
      <c r="I11" s="59">
        <f>'SS集計'!F5</f>
        <v>61</v>
      </c>
      <c r="J11" s="59">
        <v>0</v>
      </c>
      <c r="K11" s="59">
        <f>'SS集計'!I5</f>
        <v>307</v>
      </c>
      <c r="L11" s="59">
        <f>'ラリー区間集計'!M5</f>
        <v>4</v>
      </c>
      <c r="M11" s="59">
        <v>0</v>
      </c>
      <c r="N11" s="59">
        <f>'SS集計'!L5</f>
        <v>280</v>
      </c>
      <c r="O11" s="59">
        <f>'ラリー区間集計'!R5</f>
        <v>3</v>
      </c>
      <c r="P11" s="60">
        <f t="shared" si="8"/>
        <v>648</v>
      </c>
      <c r="Q11" s="60">
        <f t="shared" si="9"/>
        <v>8</v>
      </c>
      <c r="R11" s="61">
        <f t="shared" si="10"/>
        <v>656</v>
      </c>
      <c r="S11" s="62">
        <v>0</v>
      </c>
      <c r="T11" s="62">
        <f>'ラリー区間集計'!X5</f>
        <v>150</v>
      </c>
      <c r="U11" s="62">
        <v>0</v>
      </c>
      <c r="V11" s="62">
        <f>'SS集計'!P5</f>
        <v>61</v>
      </c>
      <c r="W11" s="62">
        <v>0</v>
      </c>
      <c r="X11" s="62">
        <f>'SS集計'!S5</f>
        <v>304</v>
      </c>
      <c r="Y11" s="62">
        <f>'ラリー区間集計'!AD5</f>
        <v>0</v>
      </c>
      <c r="Z11" s="62">
        <v>0</v>
      </c>
      <c r="AA11" s="62">
        <f>'SS集計'!V5</f>
        <v>281</v>
      </c>
      <c r="AB11" s="61">
        <f t="shared" si="0"/>
        <v>646</v>
      </c>
      <c r="AC11" s="61">
        <f t="shared" si="1"/>
        <v>150</v>
      </c>
      <c r="AD11" s="61">
        <f t="shared" si="2"/>
        <v>796</v>
      </c>
      <c r="AE11" s="61">
        <f t="shared" si="3"/>
        <v>1294</v>
      </c>
      <c r="AF11" s="61">
        <f t="shared" si="3"/>
        <v>158</v>
      </c>
      <c r="AG11" s="63">
        <f t="shared" si="3"/>
        <v>1452</v>
      </c>
      <c r="AH11" s="57"/>
      <c r="AI11" s="64">
        <f t="shared" si="4"/>
        <v>1452</v>
      </c>
      <c r="AJ11" s="140">
        <v>8</v>
      </c>
    </row>
    <row r="12" spans="1:36" s="65" customFormat="1" ht="17.25" customHeight="1" thickBot="1">
      <c r="A12" s="56">
        <f>エントリリスト!A8</f>
        <v>5</v>
      </c>
      <c r="B12" s="56" t="str">
        <f>エントリリスト!B8</f>
        <v>C</v>
      </c>
      <c r="C12" s="56" t="str">
        <f>エントリリスト!C8</f>
        <v>宮本　政弘</v>
      </c>
      <c r="D12" s="57" t="str">
        <f>エントリリスト!F8</f>
        <v>伊藤　洋幸</v>
      </c>
      <c r="E12" s="57" t="str">
        <f>エントリリスト!D8</f>
        <v>SAC</v>
      </c>
      <c r="F12" s="58" t="str">
        <f>エントリリスト!I8</f>
        <v>ボデーチューニング宮本・STI・GDB</v>
      </c>
      <c r="G12" s="59">
        <f>'ラリー区間集計'!H6</f>
        <v>1</v>
      </c>
      <c r="H12" s="59">
        <v>0</v>
      </c>
      <c r="I12" s="59">
        <f>'SS集計'!F6</f>
        <v>60</v>
      </c>
      <c r="J12" s="59">
        <v>0</v>
      </c>
      <c r="K12" s="59">
        <f>'SS集計'!I6</f>
        <v>288</v>
      </c>
      <c r="L12" s="59">
        <f>'ラリー区間集計'!M6</f>
        <v>3</v>
      </c>
      <c r="M12" s="59">
        <v>0</v>
      </c>
      <c r="N12" s="59">
        <f>'SS集計'!L6</f>
        <v>267</v>
      </c>
      <c r="O12" s="59">
        <f>'ラリー区間集計'!R6</f>
        <v>1</v>
      </c>
      <c r="P12" s="60">
        <f t="shared" si="8"/>
        <v>615</v>
      </c>
      <c r="Q12" s="60">
        <f t="shared" si="9"/>
        <v>5</v>
      </c>
      <c r="R12" s="61">
        <f t="shared" si="10"/>
        <v>620</v>
      </c>
      <c r="S12" s="62"/>
      <c r="T12" s="62"/>
      <c r="U12" s="62"/>
      <c r="V12" s="62"/>
      <c r="W12" s="62"/>
      <c r="X12" s="62"/>
      <c r="Y12" s="62"/>
      <c r="Z12" s="62"/>
      <c r="AA12" s="62"/>
      <c r="AB12" s="61"/>
      <c r="AC12" s="61"/>
      <c r="AD12" s="61"/>
      <c r="AE12" s="61"/>
      <c r="AF12" s="61"/>
      <c r="AG12" s="63"/>
      <c r="AH12" s="57"/>
      <c r="AI12" s="64"/>
      <c r="AJ12" s="140" t="s">
        <v>257</v>
      </c>
    </row>
    <row r="13" spans="1:38" s="65" customFormat="1" ht="17.25" customHeight="1">
      <c r="A13" s="175">
        <f>エントリリスト!A19</f>
        <v>16</v>
      </c>
      <c r="B13" s="165" t="str">
        <f>エントリリスト!B19</f>
        <v>B</v>
      </c>
      <c r="C13" s="167" t="str">
        <f>エントリリスト!C19</f>
        <v>細川　勝司</v>
      </c>
      <c r="D13" s="162" t="str">
        <f>エントリリスト!F19</f>
        <v>武田　友己</v>
      </c>
      <c r="E13" s="162" t="str">
        <f>エントリリスト!D19</f>
        <v>福山RC</v>
      </c>
      <c r="F13" s="168" t="str">
        <f>エントリリスト!I19</f>
        <v>車屋セリカ</v>
      </c>
      <c r="G13" s="178">
        <f>'ラリー区間集計'!H17</f>
        <v>0</v>
      </c>
      <c r="H13" s="163">
        <v>0</v>
      </c>
      <c r="I13" s="163">
        <f>'SS集計'!F17</f>
        <v>61</v>
      </c>
      <c r="J13" s="163">
        <v>0</v>
      </c>
      <c r="K13" s="163">
        <f>'SS集計'!I17</f>
        <v>284</v>
      </c>
      <c r="L13" s="163">
        <f>'ラリー区間集計'!M17</f>
        <v>2</v>
      </c>
      <c r="M13" s="163">
        <v>0</v>
      </c>
      <c r="N13" s="163">
        <f>'SS集計'!L17</f>
        <v>262</v>
      </c>
      <c r="O13" s="179">
        <f>'ラリー区間集計'!R17</f>
        <v>1</v>
      </c>
      <c r="P13" s="163">
        <f t="shared" si="5"/>
        <v>607</v>
      </c>
      <c r="Q13" s="164">
        <f t="shared" si="6"/>
        <v>3</v>
      </c>
      <c r="R13" s="166">
        <f t="shared" si="7"/>
        <v>610</v>
      </c>
      <c r="S13" s="175">
        <v>0</v>
      </c>
      <c r="T13" s="166">
        <f>'ラリー区間集計'!X17</f>
        <v>0</v>
      </c>
      <c r="U13" s="166">
        <v>0</v>
      </c>
      <c r="V13" s="166">
        <f>'SS集計'!P17</f>
        <v>61</v>
      </c>
      <c r="W13" s="166">
        <v>0</v>
      </c>
      <c r="X13" s="166">
        <f>'SS集計'!S17</f>
        <v>288</v>
      </c>
      <c r="Y13" s="166">
        <f>'ラリー区間集計'!AD17</f>
        <v>0</v>
      </c>
      <c r="Z13" s="166">
        <v>0</v>
      </c>
      <c r="AA13" s="184">
        <f>'SS集計'!V17</f>
        <v>263</v>
      </c>
      <c r="AB13" s="166">
        <f aca="true" t="shared" si="11" ref="AB13:AB29">V13+X13+AA13</f>
        <v>612</v>
      </c>
      <c r="AC13" s="165">
        <f aca="true" t="shared" si="12" ref="AC13:AC29">T13+Y13</f>
        <v>0</v>
      </c>
      <c r="AD13" s="166">
        <f aca="true" t="shared" si="13" ref="AD13:AD29">AB13+AC13</f>
        <v>612</v>
      </c>
      <c r="AE13" s="165">
        <f aca="true" t="shared" si="14" ref="AE13:AE29">P13+AB13</f>
        <v>1219</v>
      </c>
      <c r="AF13" s="166">
        <f aca="true" t="shared" si="15" ref="AF13:AF29">Q13+AC13</f>
        <v>3</v>
      </c>
      <c r="AG13" s="161">
        <f aca="true" t="shared" si="16" ref="AG13:AG29">R13+AD13</f>
        <v>1222</v>
      </c>
      <c r="AH13" s="162"/>
      <c r="AI13" s="169">
        <f aca="true" t="shared" si="17" ref="AI13:AI29">AG13+AH13</f>
        <v>1222</v>
      </c>
      <c r="AJ13" s="172">
        <v>1</v>
      </c>
      <c r="AK13" s="65">
        <v>1</v>
      </c>
      <c r="AL13" s="65">
        <v>1222</v>
      </c>
    </row>
    <row r="14" spans="1:38" s="65" customFormat="1" ht="17.25" customHeight="1">
      <c r="A14" s="176">
        <f>エントリリスト!A16</f>
        <v>13</v>
      </c>
      <c r="B14" s="148" t="str">
        <f>エントリリスト!B16</f>
        <v>B</v>
      </c>
      <c r="C14" s="150" t="str">
        <f>エントリリスト!C16</f>
        <v>竹下　俊博</v>
      </c>
      <c r="D14" s="144" t="str">
        <f>エントリリスト!F16</f>
        <v>ﾌﾞﾗｲｱﾝ ｳｪﾝﾃﾞｨ</v>
      </c>
      <c r="E14" s="144" t="str">
        <f>エントリリスト!D16</f>
        <v>MAC</v>
      </c>
      <c r="F14" s="151" t="str">
        <f>エントリリスト!I16</f>
        <v>松山オートクラブ　インテグラ</v>
      </c>
      <c r="G14" s="180">
        <f>'ラリー区間集計'!H14</f>
        <v>0</v>
      </c>
      <c r="H14" s="146">
        <v>0</v>
      </c>
      <c r="I14" s="146">
        <f>'SS集計'!F14</f>
        <v>60</v>
      </c>
      <c r="J14" s="146">
        <v>0</v>
      </c>
      <c r="K14" s="146">
        <f>'SS集計'!I14</f>
        <v>298</v>
      </c>
      <c r="L14" s="146">
        <f>'ラリー区間集計'!M14</f>
        <v>0</v>
      </c>
      <c r="M14" s="146">
        <v>0</v>
      </c>
      <c r="N14" s="146">
        <f>'SS集計'!L14</f>
        <v>272</v>
      </c>
      <c r="O14" s="181">
        <f>'ラリー区間集計'!R14</f>
        <v>2</v>
      </c>
      <c r="P14" s="146">
        <f t="shared" si="5"/>
        <v>630</v>
      </c>
      <c r="Q14" s="147">
        <f t="shared" si="6"/>
        <v>2</v>
      </c>
      <c r="R14" s="149">
        <f t="shared" si="7"/>
        <v>632</v>
      </c>
      <c r="S14" s="176">
        <v>0</v>
      </c>
      <c r="T14" s="149">
        <f>'ラリー区間集計'!X14</f>
        <v>0</v>
      </c>
      <c r="U14" s="149">
        <v>0</v>
      </c>
      <c r="V14" s="149">
        <f>'SS集計'!P14</f>
        <v>60</v>
      </c>
      <c r="W14" s="149">
        <v>0</v>
      </c>
      <c r="X14" s="149">
        <f>'SS集計'!S14</f>
        <v>286</v>
      </c>
      <c r="Y14" s="149">
        <f>'ラリー区間集計'!AD14</f>
        <v>0</v>
      </c>
      <c r="Z14" s="149">
        <v>0</v>
      </c>
      <c r="AA14" s="145">
        <f>'SS集計'!V14</f>
        <v>261</v>
      </c>
      <c r="AB14" s="149">
        <f t="shared" si="11"/>
        <v>607</v>
      </c>
      <c r="AC14" s="148">
        <f t="shared" si="12"/>
        <v>0</v>
      </c>
      <c r="AD14" s="149">
        <f t="shared" si="13"/>
        <v>607</v>
      </c>
      <c r="AE14" s="148">
        <f t="shared" si="14"/>
        <v>1237</v>
      </c>
      <c r="AF14" s="149">
        <f t="shared" si="15"/>
        <v>2</v>
      </c>
      <c r="AG14" s="143">
        <f t="shared" si="16"/>
        <v>1239</v>
      </c>
      <c r="AH14" s="144"/>
      <c r="AI14" s="170">
        <f t="shared" si="17"/>
        <v>1239</v>
      </c>
      <c r="AJ14" s="173">
        <v>2</v>
      </c>
      <c r="AK14" s="65">
        <v>2</v>
      </c>
      <c r="AL14" s="65">
        <v>1239</v>
      </c>
    </row>
    <row r="15" spans="1:37" s="65" customFormat="1" ht="17.25" customHeight="1">
      <c r="A15" s="176">
        <f>エントリリスト!A13</f>
        <v>10</v>
      </c>
      <c r="B15" s="148" t="str">
        <f>エントリリスト!B13</f>
        <v>B</v>
      </c>
      <c r="C15" s="150" t="str">
        <f>エントリリスト!C13</f>
        <v>松井　繁往</v>
      </c>
      <c r="D15" s="144" t="str">
        <f>エントリリスト!F13</f>
        <v>田代　啓之</v>
      </c>
      <c r="E15" s="144" t="str">
        <f>エントリリスト!D13</f>
        <v>RCH</v>
      </c>
      <c r="F15" s="151" t="str">
        <f>エントリリスト!I13</f>
        <v>ベックワークス・ガレージKnobシビック</v>
      </c>
      <c r="G15" s="180">
        <f>'ラリー区間集計'!H11</f>
        <v>0</v>
      </c>
      <c r="H15" s="146">
        <v>0</v>
      </c>
      <c r="I15" s="146">
        <f>'SS集計'!F11</f>
        <v>61</v>
      </c>
      <c r="J15" s="146">
        <v>0</v>
      </c>
      <c r="K15" s="146">
        <f>'SS集計'!I11</f>
        <v>297</v>
      </c>
      <c r="L15" s="146">
        <f>'ラリー区間集計'!M11</f>
        <v>0</v>
      </c>
      <c r="M15" s="146">
        <v>0</v>
      </c>
      <c r="N15" s="146">
        <f>'SS集計'!L11</f>
        <v>274</v>
      </c>
      <c r="O15" s="181">
        <f>'ラリー区間集計'!R11</f>
        <v>5</v>
      </c>
      <c r="P15" s="146">
        <f t="shared" si="5"/>
        <v>632</v>
      </c>
      <c r="Q15" s="147">
        <f t="shared" si="6"/>
        <v>5</v>
      </c>
      <c r="R15" s="149">
        <f t="shared" si="7"/>
        <v>637</v>
      </c>
      <c r="S15" s="176">
        <v>0</v>
      </c>
      <c r="T15" s="149">
        <f>'ラリー区間集計'!X11</f>
        <v>0</v>
      </c>
      <c r="U15" s="149">
        <v>0</v>
      </c>
      <c r="V15" s="149">
        <f>'SS集計'!P11</f>
        <v>60</v>
      </c>
      <c r="W15" s="149">
        <v>0</v>
      </c>
      <c r="X15" s="149">
        <f>'SS集計'!S11</f>
        <v>289</v>
      </c>
      <c r="Y15" s="149">
        <f>'ラリー区間集計'!AD11</f>
        <v>0</v>
      </c>
      <c r="Z15" s="149">
        <v>0</v>
      </c>
      <c r="AA15" s="145">
        <f>'SS集計'!V11</f>
        <v>262</v>
      </c>
      <c r="AB15" s="149">
        <f t="shared" si="11"/>
        <v>611</v>
      </c>
      <c r="AC15" s="148">
        <f t="shared" si="12"/>
        <v>0</v>
      </c>
      <c r="AD15" s="149">
        <f t="shared" si="13"/>
        <v>611</v>
      </c>
      <c r="AE15" s="148">
        <f t="shared" si="14"/>
        <v>1243</v>
      </c>
      <c r="AF15" s="149">
        <f t="shared" si="15"/>
        <v>5</v>
      </c>
      <c r="AG15" s="143">
        <f t="shared" si="16"/>
        <v>1248</v>
      </c>
      <c r="AH15" s="144"/>
      <c r="AI15" s="170">
        <f t="shared" si="17"/>
        <v>1248</v>
      </c>
      <c r="AJ15" s="173">
        <v>3</v>
      </c>
      <c r="AK15" s="65">
        <v>3</v>
      </c>
    </row>
    <row r="16" spans="1:38" s="65" customFormat="1" ht="17.25" customHeight="1">
      <c r="A16" s="176">
        <f>エントリリスト!A21</f>
        <v>18</v>
      </c>
      <c r="B16" s="148" t="str">
        <f>エントリリスト!B21</f>
        <v>B</v>
      </c>
      <c r="C16" s="150" t="str">
        <f>エントリリスト!C21</f>
        <v>金子　秦淳</v>
      </c>
      <c r="D16" s="144" t="str">
        <f>エントリリスト!F21</f>
        <v>岡　政人</v>
      </c>
      <c r="E16" s="144" t="str">
        <f>エントリリスト!D21</f>
        <v>リバージュ</v>
      </c>
      <c r="F16" s="151" t="str">
        <f>エントリリスト!I21</f>
        <v>Rスポーツ・KYB・NGK・インテグラ</v>
      </c>
      <c r="G16" s="180">
        <f>'ラリー区間集計'!H19</f>
        <v>1</v>
      </c>
      <c r="H16" s="146">
        <v>0</v>
      </c>
      <c r="I16" s="146">
        <f>'SS集計'!F19</f>
        <v>61</v>
      </c>
      <c r="J16" s="146">
        <v>0</v>
      </c>
      <c r="K16" s="146">
        <f>'SS集計'!I19</f>
        <v>302</v>
      </c>
      <c r="L16" s="146">
        <f>'ラリー区間集計'!M19</f>
        <v>7</v>
      </c>
      <c r="M16" s="146">
        <v>0</v>
      </c>
      <c r="N16" s="146">
        <f>'SS集計'!L19</f>
        <v>269</v>
      </c>
      <c r="O16" s="181">
        <f>'ラリー区間集計'!R19</f>
        <v>4</v>
      </c>
      <c r="P16" s="146">
        <f t="shared" si="5"/>
        <v>632</v>
      </c>
      <c r="Q16" s="147">
        <f t="shared" si="6"/>
        <v>12</v>
      </c>
      <c r="R16" s="149">
        <f t="shared" si="7"/>
        <v>644</v>
      </c>
      <c r="S16" s="176">
        <v>0</v>
      </c>
      <c r="T16" s="149">
        <f>'ラリー区間集計'!X19</f>
        <v>0</v>
      </c>
      <c r="U16" s="149">
        <v>0</v>
      </c>
      <c r="V16" s="149">
        <f>'SS集計'!P19</f>
        <v>60</v>
      </c>
      <c r="W16" s="149">
        <v>0</v>
      </c>
      <c r="X16" s="149">
        <f>'SS集計'!S19</f>
        <v>287</v>
      </c>
      <c r="Y16" s="149">
        <f>'ラリー区間集計'!AD19</f>
        <v>0</v>
      </c>
      <c r="Z16" s="149">
        <v>0</v>
      </c>
      <c r="AA16" s="145">
        <f>'SS集計'!V19</f>
        <v>258</v>
      </c>
      <c r="AB16" s="149">
        <f t="shared" si="11"/>
        <v>605</v>
      </c>
      <c r="AC16" s="148">
        <f t="shared" si="12"/>
        <v>0</v>
      </c>
      <c r="AD16" s="149">
        <f t="shared" si="13"/>
        <v>605</v>
      </c>
      <c r="AE16" s="148">
        <f t="shared" si="14"/>
        <v>1237</v>
      </c>
      <c r="AF16" s="149">
        <f t="shared" si="15"/>
        <v>12</v>
      </c>
      <c r="AG16" s="143">
        <f t="shared" si="16"/>
        <v>1249</v>
      </c>
      <c r="AH16" s="144"/>
      <c r="AI16" s="170">
        <f t="shared" si="17"/>
        <v>1249</v>
      </c>
      <c r="AJ16" s="173">
        <v>4</v>
      </c>
      <c r="AK16" s="65">
        <v>4</v>
      </c>
      <c r="AL16" s="65">
        <v>1249</v>
      </c>
    </row>
    <row r="17" spans="1:38" s="65" customFormat="1" ht="17.25" customHeight="1">
      <c r="A17" s="176">
        <f>エントリリスト!A20</f>
        <v>17</v>
      </c>
      <c r="B17" s="148" t="str">
        <f>エントリリスト!B20</f>
        <v>B</v>
      </c>
      <c r="C17" s="150" t="str">
        <f>エントリリスト!C20</f>
        <v>黒木　陽介</v>
      </c>
      <c r="D17" s="144" t="str">
        <f>エントリリスト!F20</f>
        <v>三井　健司</v>
      </c>
      <c r="E17" s="144" t="str">
        <f>エントリリスト!D20</f>
        <v>チーム玉藻</v>
      </c>
      <c r="F17" s="151" t="str">
        <f>エントリリスト!I20</f>
        <v>DL・KYB・GDKレビンSPL</v>
      </c>
      <c r="G17" s="180">
        <f>'ラリー区間集計'!H18</f>
        <v>1</v>
      </c>
      <c r="H17" s="146">
        <v>0</v>
      </c>
      <c r="I17" s="146">
        <f>'SS集計'!F18</f>
        <v>62</v>
      </c>
      <c r="J17" s="146">
        <v>0</v>
      </c>
      <c r="K17" s="146">
        <f>'SS集計'!I18</f>
        <v>299</v>
      </c>
      <c r="L17" s="146">
        <f>'ラリー区間集計'!M18</f>
        <v>4</v>
      </c>
      <c r="M17" s="146">
        <v>0</v>
      </c>
      <c r="N17" s="146">
        <f>'SS集計'!L18</f>
        <v>266</v>
      </c>
      <c r="O17" s="181">
        <f>'ラリー区間集計'!R18</f>
        <v>4</v>
      </c>
      <c r="P17" s="146">
        <f t="shared" si="5"/>
        <v>627</v>
      </c>
      <c r="Q17" s="147">
        <f t="shared" si="6"/>
        <v>9</v>
      </c>
      <c r="R17" s="149">
        <f t="shared" si="7"/>
        <v>636</v>
      </c>
      <c r="S17" s="176">
        <v>0</v>
      </c>
      <c r="T17" s="149">
        <f>'ラリー区間集計'!X18</f>
        <v>0</v>
      </c>
      <c r="U17" s="149">
        <v>0</v>
      </c>
      <c r="V17" s="149">
        <f>'SS集計'!P18</f>
        <v>61</v>
      </c>
      <c r="W17" s="149">
        <v>0</v>
      </c>
      <c r="X17" s="149">
        <f>'SS集計'!S18</f>
        <v>289</v>
      </c>
      <c r="Y17" s="149">
        <f>'ラリー区間集計'!AD18</f>
        <v>0</v>
      </c>
      <c r="Z17" s="149">
        <v>0</v>
      </c>
      <c r="AA17" s="145">
        <f>'SS集計'!V18</f>
        <v>266</v>
      </c>
      <c r="AB17" s="149">
        <f t="shared" si="11"/>
        <v>616</v>
      </c>
      <c r="AC17" s="148">
        <f t="shared" si="12"/>
        <v>0</v>
      </c>
      <c r="AD17" s="149">
        <f t="shared" si="13"/>
        <v>616</v>
      </c>
      <c r="AE17" s="148">
        <f t="shared" si="14"/>
        <v>1243</v>
      </c>
      <c r="AF17" s="149">
        <f t="shared" si="15"/>
        <v>9</v>
      </c>
      <c r="AG17" s="143">
        <f t="shared" si="16"/>
        <v>1252</v>
      </c>
      <c r="AH17" s="144"/>
      <c r="AI17" s="170">
        <f t="shared" si="17"/>
        <v>1252</v>
      </c>
      <c r="AJ17" s="173">
        <v>5</v>
      </c>
      <c r="AK17" s="65">
        <v>5</v>
      </c>
      <c r="AL17" s="65">
        <v>1252</v>
      </c>
    </row>
    <row r="18" spans="1:38" s="65" customFormat="1" ht="17.25" customHeight="1">
      <c r="A18" s="176">
        <f>エントリリスト!A15</f>
        <v>12</v>
      </c>
      <c r="B18" s="148" t="str">
        <f>エントリリスト!B15</f>
        <v>B</v>
      </c>
      <c r="C18" s="150" t="str">
        <f>エントリリスト!C15</f>
        <v>松原　久</v>
      </c>
      <c r="D18" s="144" t="str">
        <f>エントリリスト!F15</f>
        <v>香川　俊哉</v>
      </c>
      <c r="E18" s="144" t="str">
        <f>エントリリスト!D15</f>
        <v>JHRC－S</v>
      </c>
      <c r="F18" s="151" t="str">
        <f>エントリリスト!I15</f>
        <v>プロショップ,オガタ。FLEX。ブーンX4</v>
      </c>
      <c r="G18" s="180">
        <f>'ラリー区間集計'!H13</f>
        <v>1</v>
      </c>
      <c r="H18" s="146">
        <v>0</v>
      </c>
      <c r="I18" s="146">
        <f>'SS集計'!F13</f>
        <v>63</v>
      </c>
      <c r="J18" s="146">
        <v>0</v>
      </c>
      <c r="K18" s="146">
        <f>'SS集計'!I13</f>
        <v>300</v>
      </c>
      <c r="L18" s="146">
        <f>'ラリー区間集計'!M13</f>
        <v>0</v>
      </c>
      <c r="M18" s="146">
        <v>0</v>
      </c>
      <c r="N18" s="146">
        <f>'SS集計'!L13</f>
        <v>273</v>
      </c>
      <c r="O18" s="181">
        <f>'ラリー区間集計'!R13</f>
        <v>3</v>
      </c>
      <c r="P18" s="146">
        <f t="shared" si="5"/>
        <v>636</v>
      </c>
      <c r="Q18" s="147">
        <f t="shared" si="6"/>
        <v>4</v>
      </c>
      <c r="R18" s="149">
        <f t="shared" si="7"/>
        <v>640</v>
      </c>
      <c r="S18" s="176">
        <v>0</v>
      </c>
      <c r="T18" s="149">
        <f>'ラリー区間集計'!X13</f>
        <v>0</v>
      </c>
      <c r="U18" s="149">
        <v>0</v>
      </c>
      <c r="V18" s="149">
        <f>'SS集計'!P13</f>
        <v>61</v>
      </c>
      <c r="W18" s="149">
        <v>0</v>
      </c>
      <c r="X18" s="149">
        <f>'SS集計'!S13</f>
        <v>289</v>
      </c>
      <c r="Y18" s="149">
        <f>'ラリー区間集計'!AD13</f>
        <v>0</v>
      </c>
      <c r="Z18" s="149">
        <v>0</v>
      </c>
      <c r="AA18" s="145">
        <f>'SS集計'!V13</f>
        <v>268</v>
      </c>
      <c r="AB18" s="149">
        <f t="shared" si="11"/>
        <v>618</v>
      </c>
      <c r="AC18" s="148">
        <f t="shared" si="12"/>
        <v>0</v>
      </c>
      <c r="AD18" s="149">
        <f t="shared" si="13"/>
        <v>618</v>
      </c>
      <c r="AE18" s="148">
        <f t="shared" si="14"/>
        <v>1254</v>
      </c>
      <c r="AF18" s="149">
        <f t="shared" si="15"/>
        <v>4</v>
      </c>
      <c r="AG18" s="143">
        <f t="shared" si="16"/>
        <v>1258</v>
      </c>
      <c r="AH18" s="144"/>
      <c r="AI18" s="170">
        <f t="shared" si="17"/>
        <v>1258</v>
      </c>
      <c r="AJ18" s="173">
        <v>6</v>
      </c>
      <c r="AK18" s="65">
        <v>6</v>
      </c>
      <c r="AL18" s="65">
        <v>1258</v>
      </c>
    </row>
    <row r="19" spans="1:38" s="65" customFormat="1" ht="17.25" customHeight="1" thickBot="1">
      <c r="A19" s="176">
        <f>エントリリスト!A23</f>
        <v>20</v>
      </c>
      <c r="B19" s="148" t="str">
        <f>エントリリスト!B23</f>
        <v>B</v>
      </c>
      <c r="C19" s="150" t="str">
        <f>エントリリスト!C23</f>
        <v>渡部　祥貴</v>
      </c>
      <c r="D19" s="144" t="str">
        <f>エントリリスト!F23</f>
        <v>山崎　智城</v>
      </c>
      <c r="E19" s="144" t="str">
        <f>エントリリスト!D23</f>
        <v>DCR</v>
      </c>
      <c r="F19" s="151" t="str">
        <f>エントリリスト!I23</f>
        <v>ヨシタカミラージュ</v>
      </c>
      <c r="G19" s="180">
        <f>'ラリー区間集計'!H21</f>
        <v>1</v>
      </c>
      <c r="H19" s="146">
        <v>0</v>
      </c>
      <c r="I19" s="146">
        <f>'SS集計'!F21</f>
        <v>61</v>
      </c>
      <c r="J19" s="146">
        <v>0</v>
      </c>
      <c r="K19" s="146">
        <f>'SS集計'!I21</f>
        <v>294</v>
      </c>
      <c r="L19" s="146">
        <f>'ラリー区間集計'!M21</f>
        <v>3</v>
      </c>
      <c r="M19" s="146">
        <v>0</v>
      </c>
      <c r="N19" s="146">
        <f>'SS集計'!L21</f>
        <v>274</v>
      </c>
      <c r="O19" s="181">
        <f>'ラリー区間集計'!R21</f>
        <v>2</v>
      </c>
      <c r="P19" s="146">
        <f t="shared" si="5"/>
        <v>629</v>
      </c>
      <c r="Q19" s="147">
        <f t="shared" si="6"/>
        <v>6</v>
      </c>
      <c r="R19" s="149">
        <f t="shared" si="7"/>
        <v>635</v>
      </c>
      <c r="S19" s="176">
        <v>0</v>
      </c>
      <c r="T19" s="149">
        <f>'ラリー区間集計'!X21</f>
        <v>0</v>
      </c>
      <c r="U19" s="149">
        <v>0</v>
      </c>
      <c r="V19" s="149">
        <f>'SS集計'!P21</f>
        <v>64</v>
      </c>
      <c r="W19" s="149">
        <v>0</v>
      </c>
      <c r="X19" s="149">
        <f>'SS集計'!S21</f>
        <v>301</v>
      </c>
      <c r="Y19" s="149">
        <f>'ラリー区間集計'!AD21</f>
        <v>0</v>
      </c>
      <c r="Z19" s="149">
        <v>0</v>
      </c>
      <c r="AA19" s="145">
        <f>'SS集計'!V21</f>
        <v>271</v>
      </c>
      <c r="AB19" s="149">
        <f t="shared" si="11"/>
        <v>636</v>
      </c>
      <c r="AC19" s="148">
        <f t="shared" si="12"/>
        <v>0</v>
      </c>
      <c r="AD19" s="149">
        <f t="shared" si="13"/>
        <v>636</v>
      </c>
      <c r="AE19" s="148">
        <f t="shared" si="14"/>
        <v>1265</v>
      </c>
      <c r="AF19" s="149">
        <f t="shared" si="15"/>
        <v>6</v>
      </c>
      <c r="AG19" s="143">
        <f t="shared" si="16"/>
        <v>1271</v>
      </c>
      <c r="AH19" s="144"/>
      <c r="AI19" s="170">
        <f t="shared" si="17"/>
        <v>1271</v>
      </c>
      <c r="AJ19" s="173">
        <v>7</v>
      </c>
      <c r="AK19" s="65">
        <v>7</v>
      </c>
      <c r="AL19" s="65">
        <v>1271</v>
      </c>
    </row>
    <row r="20" spans="1:39" s="65" customFormat="1" ht="17.25" customHeight="1" thickBot="1">
      <c r="A20" s="176">
        <f>エントリリスト!A18</f>
        <v>15</v>
      </c>
      <c r="B20" s="148" t="str">
        <f>エントリリスト!B18</f>
        <v>B</v>
      </c>
      <c r="C20" s="150" t="str">
        <f>エントリリスト!C18</f>
        <v>山岡　信雄</v>
      </c>
      <c r="D20" s="144" t="str">
        <f>エントリリスト!F18</f>
        <v>森　正信</v>
      </c>
      <c r="E20" s="144" t="str">
        <f>エントリリスト!D18</f>
        <v>T・S大分</v>
      </c>
      <c r="F20" s="151" t="str">
        <f>エントリリスト!I18</f>
        <v>アトリエ921☆大川ボデー☆アスティ</v>
      </c>
      <c r="G20" s="180">
        <f>'ラリー区間集計'!H16</f>
        <v>0</v>
      </c>
      <c r="H20" s="146">
        <v>0</v>
      </c>
      <c r="I20" s="146">
        <f>'SS集計'!F16</f>
        <v>61</v>
      </c>
      <c r="J20" s="146">
        <v>0</v>
      </c>
      <c r="K20" s="146">
        <f>'SS集計'!I16</f>
        <v>302</v>
      </c>
      <c r="L20" s="146">
        <f>'ラリー区間集計'!M16</f>
        <v>2</v>
      </c>
      <c r="M20" s="146">
        <v>0</v>
      </c>
      <c r="N20" s="146">
        <f>'SS集計'!L16</f>
        <v>268</v>
      </c>
      <c r="O20" s="181">
        <f>'ラリー区間集計'!R16</f>
        <v>2</v>
      </c>
      <c r="P20" s="146">
        <f t="shared" si="5"/>
        <v>631</v>
      </c>
      <c r="Q20" s="147">
        <f t="shared" si="6"/>
        <v>4</v>
      </c>
      <c r="R20" s="149">
        <f t="shared" si="7"/>
        <v>635</v>
      </c>
      <c r="S20" s="176">
        <v>0</v>
      </c>
      <c r="T20" s="149">
        <f>'ラリー区間集計'!X16</f>
        <v>0</v>
      </c>
      <c r="U20" s="149">
        <v>0</v>
      </c>
      <c r="V20" s="149">
        <f>'SS集計'!P16</f>
        <v>61</v>
      </c>
      <c r="W20" s="149">
        <v>0</v>
      </c>
      <c r="X20" s="149">
        <f>'SS集計'!S16</f>
        <v>292</v>
      </c>
      <c r="Y20" s="149">
        <f>'ラリー区間集計'!AD16</f>
        <v>0</v>
      </c>
      <c r="Z20" s="149">
        <v>0</v>
      </c>
      <c r="AA20" s="145">
        <f>'SS集計'!V16</f>
        <v>266</v>
      </c>
      <c r="AB20" s="149">
        <f t="shared" si="11"/>
        <v>619</v>
      </c>
      <c r="AC20" s="148">
        <f t="shared" si="12"/>
        <v>0</v>
      </c>
      <c r="AD20" s="149">
        <f t="shared" si="13"/>
        <v>619</v>
      </c>
      <c r="AE20" s="148">
        <f t="shared" si="14"/>
        <v>1250</v>
      </c>
      <c r="AF20" s="149">
        <f t="shared" si="15"/>
        <v>4</v>
      </c>
      <c r="AG20" s="143">
        <f t="shared" si="16"/>
        <v>1254</v>
      </c>
      <c r="AH20" s="144">
        <v>20</v>
      </c>
      <c r="AI20" s="170">
        <f t="shared" si="17"/>
        <v>1274</v>
      </c>
      <c r="AJ20" s="173">
        <v>8</v>
      </c>
      <c r="AK20" s="65">
        <v>8</v>
      </c>
      <c r="AL20" s="65">
        <v>1274</v>
      </c>
      <c r="AM20" s="138">
        <f>POWER(I20,2)+POWER(K20,2)+POWER(L20,2)+POWER(N20,2)+POWER(O20,2)+POWER(V20,2)+POWER(X20,2)+POWER(Y20,2)+POWER(AA20,2)</f>
        <v>326498</v>
      </c>
    </row>
    <row r="21" spans="1:39" s="65" customFormat="1" ht="17.25" customHeight="1" thickBot="1">
      <c r="A21" s="176">
        <f>エントリリスト!A26</f>
        <v>23</v>
      </c>
      <c r="B21" s="148" t="str">
        <f>エントリリスト!B26</f>
        <v>B</v>
      </c>
      <c r="C21" s="150" t="str">
        <f>エントリリスト!C26</f>
        <v>野村　浩司</v>
      </c>
      <c r="D21" s="144" t="str">
        <f>エントリリスト!F26</f>
        <v>横山　英治</v>
      </c>
      <c r="E21" s="144" t="str">
        <f>エントリリスト!D26</f>
        <v>ACA</v>
      </c>
      <c r="F21" s="151" t="str">
        <f>エントリリスト!I26</f>
        <v>Rベア裁判員制度がはじまりますレビン</v>
      </c>
      <c r="G21" s="180">
        <f>'ラリー区間集計'!H24</f>
        <v>1</v>
      </c>
      <c r="H21" s="146">
        <v>0</v>
      </c>
      <c r="I21" s="146">
        <f>'SS集計'!F24</f>
        <v>62</v>
      </c>
      <c r="J21" s="146">
        <v>0</v>
      </c>
      <c r="K21" s="146">
        <f>'SS集計'!I24</f>
        <v>300</v>
      </c>
      <c r="L21" s="146">
        <f>'ラリー区間集計'!M24</f>
        <v>5</v>
      </c>
      <c r="M21" s="146">
        <v>0</v>
      </c>
      <c r="N21" s="146">
        <f>'SS集計'!L24</f>
        <v>277</v>
      </c>
      <c r="O21" s="181">
        <f>'ラリー区間集計'!R24</f>
        <v>0</v>
      </c>
      <c r="P21" s="146">
        <f t="shared" si="5"/>
        <v>639</v>
      </c>
      <c r="Q21" s="147">
        <f t="shared" si="6"/>
        <v>6</v>
      </c>
      <c r="R21" s="149">
        <f t="shared" si="7"/>
        <v>645</v>
      </c>
      <c r="S21" s="176">
        <v>0</v>
      </c>
      <c r="T21" s="149">
        <f>'ラリー区間集計'!X24</f>
        <v>0</v>
      </c>
      <c r="U21" s="149">
        <v>0</v>
      </c>
      <c r="V21" s="149">
        <f>'SS集計'!P24</f>
        <v>62</v>
      </c>
      <c r="W21" s="149">
        <v>0</v>
      </c>
      <c r="X21" s="149">
        <f>'SS集計'!S24</f>
        <v>297</v>
      </c>
      <c r="Y21" s="149">
        <f>'ラリー区間集計'!AD24</f>
        <v>0</v>
      </c>
      <c r="Z21" s="149">
        <v>0</v>
      </c>
      <c r="AA21" s="145">
        <f>'SS集計'!V24</f>
        <v>270</v>
      </c>
      <c r="AB21" s="149">
        <f t="shared" si="11"/>
        <v>629</v>
      </c>
      <c r="AC21" s="148">
        <f t="shared" si="12"/>
        <v>0</v>
      </c>
      <c r="AD21" s="149">
        <f t="shared" si="13"/>
        <v>629</v>
      </c>
      <c r="AE21" s="148">
        <f t="shared" si="14"/>
        <v>1268</v>
      </c>
      <c r="AF21" s="149">
        <f t="shared" si="15"/>
        <v>6</v>
      </c>
      <c r="AG21" s="143">
        <f t="shared" si="16"/>
        <v>1274</v>
      </c>
      <c r="AH21" s="144"/>
      <c r="AI21" s="170">
        <f t="shared" si="17"/>
        <v>1274</v>
      </c>
      <c r="AJ21" s="173">
        <v>9</v>
      </c>
      <c r="AK21" s="65">
        <v>9</v>
      </c>
      <c r="AL21" s="65">
        <v>1274</v>
      </c>
      <c r="AM21" s="138">
        <f>POWER(I21,2)+POWER(K21,2)+POWER(L21,2)+POWER(N21,2)+POWER(O21,2)+POWER(V21,2)+POWER(X21,2)+POWER(Y21,2)+POWER(AA21,2)</f>
        <v>335551</v>
      </c>
    </row>
    <row r="22" spans="1:38" s="65" customFormat="1" ht="17.25" customHeight="1">
      <c r="A22" s="176">
        <f>エントリリスト!A22</f>
        <v>19</v>
      </c>
      <c r="B22" s="148" t="str">
        <f>エントリリスト!B22</f>
        <v>B</v>
      </c>
      <c r="C22" s="150" t="str">
        <f>エントリリスト!C22</f>
        <v>平田　眞一</v>
      </c>
      <c r="D22" s="144" t="str">
        <f>エントリリスト!F22</f>
        <v>岸本　收正</v>
      </c>
      <c r="E22" s="144" t="str">
        <f>エントリリスト!D22</f>
        <v>福山RC</v>
      </c>
      <c r="F22" s="151" t="str">
        <f>エントリリスト!I22</f>
        <v>車屋・ドリーム・ミラージュ</v>
      </c>
      <c r="G22" s="180">
        <f>'ラリー区間集計'!H20</f>
        <v>1</v>
      </c>
      <c r="H22" s="146">
        <v>0</v>
      </c>
      <c r="I22" s="146">
        <f>'SS集計'!F20</f>
        <v>63</v>
      </c>
      <c r="J22" s="146">
        <v>0</v>
      </c>
      <c r="K22" s="146">
        <f>'SS集計'!I20</f>
        <v>306</v>
      </c>
      <c r="L22" s="146">
        <f>'ラリー区間集計'!M20</f>
        <v>1</v>
      </c>
      <c r="M22" s="146">
        <v>0</v>
      </c>
      <c r="N22" s="146">
        <f>'SS集計'!L20</f>
        <v>276</v>
      </c>
      <c r="O22" s="181">
        <f>'ラリー区間集計'!R20</f>
        <v>1</v>
      </c>
      <c r="P22" s="146">
        <f t="shared" si="5"/>
        <v>645</v>
      </c>
      <c r="Q22" s="147">
        <f t="shared" si="6"/>
        <v>3</v>
      </c>
      <c r="R22" s="149">
        <f t="shared" si="7"/>
        <v>648</v>
      </c>
      <c r="S22" s="176">
        <v>0</v>
      </c>
      <c r="T22" s="149">
        <f>'ラリー区間集計'!X20</f>
        <v>0</v>
      </c>
      <c r="U22" s="149">
        <v>0</v>
      </c>
      <c r="V22" s="149">
        <f>'SS集計'!P20</f>
        <v>64</v>
      </c>
      <c r="W22" s="149">
        <v>0</v>
      </c>
      <c r="X22" s="149">
        <f>'SS集計'!S20</f>
        <v>305</v>
      </c>
      <c r="Y22" s="149">
        <f>'ラリー区間集計'!AD20</f>
        <v>0</v>
      </c>
      <c r="Z22" s="149">
        <v>0</v>
      </c>
      <c r="AA22" s="145">
        <f>'SS集計'!V20</f>
        <v>272</v>
      </c>
      <c r="AB22" s="149">
        <f t="shared" si="11"/>
        <v>641</v>
      </c>
      <c r="AC22" s="148">
        <f t="shared" si="12"/>
        <v>0</v>
      </c>
      <c r="AD22" s="149">
        <f t="shared" si="13"/>
        <v>641</v>
      </c>
      <c r="AE22" s="148">
        <f t="shared" si="14"/>
        <v>1286</v>
      </c>
      <c r="AF22" s="149">
        <f t="shared" si="15"/>
        <v>3</v>
      </c>
      <c r="AG22" s="143">
        <f t="shared" si="16"/>
        <v>1289</v>
      </c>
      <c r="AH22" s="144"/>
      <c r="AI22" s="170">
        <f t="shared" si="17"/>
        <v>1289</v>
      </c>
      <c r="AJ22" s="173">
        <v>10</v>
      </c>
      <c r="AK22" s="65">
        <v>10</v>
      </c>
      <c r="AL22" s="65">
        <v>1289</v>
      </c>
    </row>
    <row r="23" spans="1:38" s="65" customFormat="1" ht="17.25" customHeight="1">
      <c r="A23" s="176">
        <f>エントリリスト!A17</f>
        <v>14</v>
      </c>
      <c r="B23" s="148" t="str">
        <f>エントリリスト!B17</f>
        <v>B</v>
      </c>
      <c r="C23" s="150" t="str">
        <f>エントリリスト!C17</f>
        <v>西　隆司</v>
      </c>
      <c r="D23" s="144" t="str">
        <f>エントリリスト!F17</f>
        <v>岡田　誠</v>
      </c>
      <c r="E23" s="144" t="str">
        <f>エントリリスト!D17</f>
        <v>ACA</v>
      </c>
      <c r="F23" s="151" t="str">
        <f>エントリリスト!I17</f>
        <v>福代酒店DLセリカ</v>
      </c>
      <c r="G23" s="180">
        <f>'ラリー区間集計'!H15</f>
        <v>0</v>
      </c>
      <c r="H23" s="146">
        <v>0</v>
      </c>
      <c r="I23" s="146">
        <f>'SS集計'!F15</f>
        <v>62</v>
      </c>
      <c r="J23" s="146">
        <v>0</v>
      </c>
      <c r="K23" s="146">
        <f>'SS集計'!I15</f>
        <v>298</v>
      </c>
      <c r="L23" s="146">
        <f>'ラリー区間集計'!M15</f>
        <v>1</v>
      </c>
      <c r="M23" s="146">
        <v>0</v>
      </c>
      <c r="N23" s="146">
        <f>'SS集計'!L15</f>
        <v>284</v>
      </c>
      <c r="O23" s="181">
        <f>'ラリー区間集計'!R15</f>
        <v>2</v>
      </c>
      <c r="P23" s="146">
        <f t="shared" si="5"/>
        <v>644</v>
      </c>
      <c r="Q23" s="147">
        <f t="shared" si="6"/>
        <v>3</v>
      </c>
      <c r="R23" s="149">
        <f t="shared" si="7"/>
        <v>647</v>
      </c>
      <c r="S23" s="176">
        <v>0</v>
      </c>
      <c r="T23" s="149">
        <f>'ラリー区間集計'!X15</f>
        <v>0</v>
      </c>
      <c r="U23" s="149">
        <v>0</v>
      </c>
      <c r="V23" s="149">
        <f>'SS集計'!P15</f>
        <v>64</v>
      </c>
      <c r="W23" s="149">
        <v>0</v>
      </c>
      <c r="X23" s="149">
        <f>'SS集計'!S15</f>
        <v>301</v>
      </c>
      <c r="Y23" s="149">
        <f>'ラリー区間集計'!AD15</f>
        <v>0</v>
      </c>
      <c r="Z23" s="149">
        <v>0</v>
      </c>
      <c r="AA23" s="145">
        <f>'SS集計'!V15</f>
        <v>273</v>
      </c>
      <c r="AB23" s="149">
        <f t="shared" si="11"/>
        <v>638</v>
      </c>
      <c r="AC23" s="148">
        <f t="shared" si="12"/>
        <v>0</v>
      </c>
      <c r="AD23" s="149">
        <f t="shared" si="13"/>
        <v>638</v>
      </c>
      <c r="AE23" s="148">
        <f t="shared" si="14"/>
        <v>1282</v>
      </c>
      <c r="AF23" s="149">
        <f t="shared" si="15"/>
        <v>3</v>
      </c>
      <c r="AG23" s="143">
        <f t="shared" si="16"/>
        <v>1285</v>
      </c>
      <c r="AH23" s="144">
        <v>10</v>
      </c>
      <c r="AI23" s="170">
        <f t="shared" si="17"/>
        <v>1295</v>
      </c>
      <c r="AJ23" s="173">
        <v>11</v>
      </c>
      <c r="AK23" s="65">
        <v>11</v>
      </c>
      <c r="AL23" s="65">
        <v>1295</v>
      </c>
    </row>
    <row r="24" spans="1:38" s="65" customFormat="1" ht="17.25" customHeight="1">
      <c r="A24" s="176">
        <f>エントリリスト!A25</f>
        <v>22</v>
      </c>
      <c r="B24" s="148" t="str">
        <f>エントリリスト!B25</f>
        <v>B</v>
      </c>
      <c r="C24" s="150" t="str">
        <f>エントリリスト!C25</f>
        <v>大田　悟</v>
      </c>
      <c r="D24" s="144" t="str">
        <f>エントリリスト!F25</f>
        <v>大橋　正典</v>
      </c>
      <c r="E24" s="144"/>
      <c r="F24" s="151" t="str">
        <f>エントリリスト!I25</f>
        <v>Garage-O田ミラージュ2006</v>
      </c>
      <c r="G24" s="180">
        <f>'ラリー区間集計'!H23</f>
        <v>1</v>
      </c>
      <c r="H24" s="146">
        <v>0</v>
      </c>
      <c r="I24" s="146">
        <f>'SS集計'!F23</f>
        <v>61</v>
      </c>
      <c r="J24" s="146">
        <v>0</v>
      </c>
      <c r="K24" s="146">
        <f>'SS集計'!I23</f>
        <v>296</v>
      </c>
      <c r="L24" s="146">
        <f>'ラリー区間集計'!M23</f>
        <v>2</v>
      </c>
      <c r="M24" s="146">
        <v>0</v>
      </c>
      <c r="N24" s="146">
        <f>'SS集計'!L23</f>
        <v>285</v>
      </c>
      <c r="O24" s="181">
        <f>'ラリー区間集計'!R23</f>
        <v>1</v>
      </c>
      <c r="P24" s="146">
        <f t="shared" si="5"/>
        <v>642</v>
      </c>
      <c r="Q24" s="147">
        <f t="shared" si="6"/>
        <v>4</v>
      </c>
      <c r="R24" s="149">
        <f t="shared" si="7"/>
        <v>646</v>
      </c>
      <c r="S24" s="176">
        <v>0</v>
      </c>
      <c r="T24" s="149">
        <f>'ラリー区間集計'!X23</f>
        <v>0</v>
      </c>
      <c r="U24" s="149">
        <v>0</v>
      </c>
      <c r="V24" s="149">
        <f>'SS集計'!P23</f>
        <v>63</v>
      </c>
      <c r="W24" s="149">
        <v>0</v>
      </c>
      <c r="X24" s="149">
        <f>'SS集計'!S23</f>
        <v>314</v>
      </c>
      <c r="Y24" s="149">
        <f>'ラリー区間集計'!AD23</f>
        <v>0</v>
      </c>
      <c r="Z24" s="149">
        <v>0</v>
      </c>
      <c r="AA24" s="145">
        <f>'SS集計'!V23</f>
        <v>278</v>
      </c>
      <c r="AB24" s="149">
        <f t="shared" si="11"/>
        <v>655</v>
      </c>
      <c r="AC24" s="148">
        <f t="shared" si="12"/>
        <v>0</v>
      </c>
      <c r="AD24" s="149">
        <f t="shared" si="13"/>
        <v>655</v>
      </c>
      <c r="AE24" s="148">
        <f t="shared" si="14"/>
        <v>1297</v>
      </c>
      <c r="AF24" s="149">
        <f t="shared" si="15"/>
        <v>4</v>
      </c>
      <c r="AG24" s="143">
        <f t="shared" si="16"/>
        <v>1301</v>
      </c>
      <c r="AH24" s="144"/>
      <c r="AI24" s="170">
        <f t="shared" si="17"/>
        <v>1301</v>
      </c>
      <c r="AJ24" s="173">
        <v>12</v>
      </c>
      <c r="AK24" s="65">
        <v>12</v>
      </c>
      <c r="AL24" s="65">
        <v>1301</v>
      </c>
    </row>
    <row r="25" spans="1:38" s="65" customFormat="1" ht="17.25" customHeight="1">
      <c r="A25" s="176">
        <f>エントリリスト!A28</f>
        <v>25</v>
      </c>
      <c r="B25" s="148" t="str">
        <f>エントリリスト!B28</f>
        <v>B</v>
      </c>
      <c r="C25" s="150" t="str">
        <f>エントリリスト!C28</f>
        <v>松本　勝美</v>
      </c>
      <c r="D25" s="144" t="str">
        <f>エントリリスト!F28</f>
        <v>梶山　剛</v>
      </c>
      <c r="E25" s="144" t="str">
        <f>エントリリスト!D28</f>
        <v>DCR</v>
      </c>
      <c r="F25" s="151" t="str">
        <f>エントリリスト!I28</f>
        <v>RスポーツSPLミラージュ</v>
      </c>
      <c r="G25" s="180">
        <f>'ラリー区間集計'!H26</f>
        <v>1</v>
      </c>
      <c r="H25" s="146">
        <v>0</v>
      </c>
      <c r="I25" s="146">
        <f>'SS集計'!F26</f>
        <v>65</v>
      </c>
      <c r="J25" s="146">
        <v>0</v>
      </c>
      <c r="K25" s="146">
        <f>'SS集計'!I26</f>
        <v>303</v>
      </c>
      <c r="L25" s="146">
        <f>'ラリー区間集計'!M26</f>
        <v>1</v>
      </c>
      <c r="M25" s="146">
        <v>0</v>
      </c>
      <c r="N25" s="146">
        <f>'SS集計'!L26</f>
        <v>279</v>
      </c>
      <c r="O25" s="181">
        <f>'ラリー区間集計'!R26</f>
        <v>3</v>
      </c>
      <c r="P25" s="146">
        <f t="shared" si="5"/>
        <v>647</v>
      </c>
      <c r="Q25" s="147">
        <f t="shared" si="6"/>
        <v>5</v>
      </c>
      <c r="R25" s="149">
        <f t="shared" si="7"/>
        <v>652</v>
      </c>
      <c r="S25" s="176">
        <v>0</v>
      </c>
      <c r="T25" s="149">
        <f>'ラリー区間集計'!X26</f>
        <v>0</v>
      </c>
      <c r="U25" s="149">
        <v>0</v>
      </c>
      <c r="V25" s="149">
        <f>'SS集計'!P26</f>
        <v>65</v>
      </c>
      <c r="W25" s="149">
        <v>0</v>
      </c>
      <c r="X25" s="149">
        <f>'SS集計'!S26</f>
        <v>306</v>
      </c>
      <c r="Y25" s="149">
        <f>'ラリー区間集計'!AD26</f>
        <v>0</v>
      </c>
      <c r="Z25" s="149">
        <v>0</v>
      </c>
      <c r="AA25" s="145">
        <f>'SS集計'!V26</f>
        <v>283</v>
      </c>
      <c r="AB25" s="149">
        <f t="shared" si="11"/>
        <v>654</v>
      </c>
      <c r="AC25" s="148">
        <f t="shared" si="12"/>
        <v>0</v>
      </c>
      <c r="AD25" s="149">
        <f t="shared" si="13"/>
        <v>654</v>
      </c>
      <c r="AE25" s="148">
        <f t="shared" si="14"/>
        <v>1301</v>
      </c>
      <c r="AF25" s="149">
        <f t="shared" si="15"/>
        <v>5</v>
      </c>
      <c r="AG25" s="143">
        <f t="shared" si="16"/>
        <v>1306</v>
      </c>
      <c r="AH25" s="144"/>
      <c r="AI25" s="170">
        <f t="shared" si="17"/>
        <v>1306</v>
      </c>
      <c r="AJ25" s="173">
        <v>13</v>
      </c>
      <c r="AK25" s="65">
        <v>13</v>
      </c>
      <c r="AL25" s="65">
        <v>1306</v>
      </c>
    </row>
    <row r="26" spans="1:38" s="65" customFormat="1" ht="17.25" customHeight="1">
      <c r="A26" s="176">
        <f>エントリリスト!A29</f>
        <v>26</v>
      </c>
      <c r="B26" s="148" t="str">
        <f>エントリリスト!B29</f>
        <v>B</v>
      </c>
      <c r="C26" s="150" t="str">
        <f>エントリリスト!C29</f>
        <v>芳谷　巧</v>
      </c>
      <c r="D26" s="144" t="str">
        <f>エントリリスト!F29</f>
        <v>三井　崇裕</v>
      </c>
      <c r="E26" s="144" t="str">
        <f>エントリリスト!D29</f>
        <v>福山RC</v>
      </c>
      <c r="F26" s="151" t="str">
        <f>エントリリスト!I29</f>
        <v>シビック</v>
      </c>
      <c r="G26" s="180">
        <f>'ラリー区間集計'!H27</f>
        <v>1</v>
      </c>
      <c r="H26" s="146">
        <v>0</v>
      </c>
      <c r="I26" s="146">
        <f>'SS集計'!F27</f>
        <v>64</v>
      </c>
      <c r="J26" s="146">
        <v>0</v>
      </c>
      <c r="K26" s="146">
        <f>'SS集計'!I27</f>
        <v>310</v>
      </c>
      <c r="L26" s="146">
        <f>'ラリー区間集計'!M27</f>
        <v>7</v>
      </c>
      <c r="M26" s="146">
        <v>0</v>
      </c>
      <c r="N26" s="146">
        <f>'SS集計'!L27</f>
        <v>279</v>
      </c>
      <c r="O26" s="181">
        <f>'ラリー区間集計'!R27</f>
        <v>9</v>
      </c>
      <c r="P26" s="146">
        <f t="shared" si="5"/>
        <v>653</v>
      </c>
      <c r="Q26" s="147">
        <f t="shared" si="6"/>
        <v>17</v>
      </c>
      <c r="R26" s="149">
        <f t="shared" si="7"/>
        <v>670</v>
      </c>
      <c r="S26" s="176">
        <v>0</v>
      </c>
      <c r="T26" s="149">
        <f>'ラリー区間集計'!X27</f>
        <v>0</v>
      </c>
      <c r="U26" s="149">
        <v>0</v>
      </c>
      <c r="V26" s="149">
        <f>'SS集計'!P27</f>
        <v>63</v>
      </c>
      <c r="W26" s="149">
        <v>0</v>
      </c>
      <c r="X26" s="149">
        <f>'SS集計'!S27</f>
        <v>309</v>
      </c>
      <c r="Y26" s="149">
        <f>'ラリー区間集計'!AD27</f>
        <v>0</v>
      </c>
      <c r="Z26" s="149">
        <v>0</v>
      </c>
      <c r="AA26" s="145">
        <f>'SS集計'!V27</f>
        <v>277</v>
      </c>
      <c r="AB26" s="149">
        <f t="shared" si="11"/>
        <v>649</v>
      </c>
      <c r="AC26" s="148">
        <f t="shared" si="12"/>
        <v>0</v>
      </c>
      <c r="AD26" s="149">
        <f t="shared" si="13"/>
        <v>649</v>
      </c>
      <c r="AE26" s="148">
        <f t="shared" si="14"/>
        <v>1302</v>
      </c>
      <c r="AF26" s="149">
        <f t="shared" si="15"/>
        <v>17</v>
      </c>
      <c r="AG26" s="143">
        <f t="shared" si="16"/>
        <v>1319</v>
      </c>
      <c r="AH26" s="144"/>
      <c r="AI26" s="170">
        <f t="shared" si="17"/>
        <v>1319</v>
      </c>
      <c r="AJ26" s="173">
        <v>14</v>
      </c>
      <c r="AK26" s="65">
        <v>14</v>
      </c>
      <c r="AL26" s="65">
        <v>1319</v>
      </c>
    </row>
    <row r="27" spans="1:38" s="65" customFormat="1" ht="17.25" customHeight="1">
      <c r="A27" s="176">
        <f>エントリリスト!A27</f>
        <v>24</v>
      </c>
      <c r="B27" s="148" t="str">
        <f>エントリリスト!B27</f>
        <v>B</v>
      </c>
      <c r="C27" s="150" t="str">
        <f>エントリリスト!C27</f>
        <v>白形　利文</v>
      </c>
      <c r="D27" s="144" t="str">
        <f>エントリリスト!F27</f>
        <v>久保田　毅</v>
      </c>
      <c r="E27" s="144" t="str">
        <f>エントリリスト!D27</f>
        <v>SAC</v>
      </c>
      <c r="F27" s="151" t="str">
        <f>エントリリスト!I27</f>
        <v>IRW岩見自動車ミラージュ</v>
      </c>
      <c r="G27" s="180">
        <f>'ラリー区間集計'!H25</f>
        <v>0</v>
      </c>
      <c r="H27" s="146">
        <v>0</v>
      </c>
      <c r="I27" s="146">
        <f>'SS集計'!F25</f>
        <v>63</v>
      </c>
      <c r="J27" s="146">
        <v>0</v>
      </c>
      <c r="K27" s="146">
        <f>'SS集計'!I25</f>
        <v>307</v>
      </c>
      <c r="L27" s="146">
        <f>'ラリー区間集計'!M25</f>
        <v>0</v>
      </c>
      <c r="M27" s="146">
        <v>0</v>
      </c>
      <c r="N27" s="146">
        <f>'SS集計'!L25</f>
        <v>279</v>
      </c>
      <c r="O27" s="181">
        <f>'ラリー区間集計'!R25</f>
        <v>1</v>
      </c>
      <c r="P27" s="146">
        <f t="shared" si="5"/>
        <v>649</v>
      </c>
      <c r="Q27" s="147">
        <f t="shared" si="6"/>
        <v>1</v>
      </c>
      <c r="R27" s="149">
        <f t="shared" si="7"/>
        <v>650</v>
      </c>
      <c r="S27" s="176">
        <v>0</v>
      </c>
      <c r="T27" s="149">
        <f>'ラリー区間集計'!X25</f>
        <v>0</v>
      </c>
      <c r="U27" s="149">
        <v>0</v>
      </c>
      <c r="V27" s="149">
        <f>'SS集計'!P25</f>
        <v>62</v>
      </c>
      <c r="W27" s="149">
        <v>0</v>
      </c>
      <c r="X27" s="149">
        <f>'SS集計'!S25</f>
        <v>311</v>
      </c>
      <c r="Y27" s="149">
        <f>'ラリー区間集計'!AD25</f>
        <v>30</v>
      </c>
      <c r="Z27" s="149">
        <v>0</v>
      </c>
      <c r="AA27" s="145">
        <f>'SS集計'!V25</f>
        <v>277</v>
      </c>
      <c r="AB27" s="149">
        <f t="shared" si="11"/>
        <v>650</v>
      </c>
      <c r="AC27" s="148">
        <f t="shared" si="12"/>
        <v>30</v>
      </c>
      <c r="AD27" s="149">
        <f t="shared" si="13"/>
        <v>680</v>
      </c>
      <c r="AE27" s="148">
        <f t="shared" si="14"/>
        <v>1299</v>
      </c>
      <c r="AF27" s="149">
        <f t="shared" si="15"/>
        <v>31</v>
      </c>
      <c r="AG27" s="143">
        <f t="shared" si="16"/>
        <v>1330</v>
      </c>
      <c r="AH27" s="144">
        <v>10</v>
      </c>
      <c r="AI27" s="170">
        <f t="shared" si="17"/>
        <v>1340</v>
      </c>
      <c r="AJ27" s="173">
        <v>15</v>
      </c>
      <c r="AK27" s="65">
        <v>15</v>
      </c>
      <c r="AL27" s="65">
        <v>1340</v>
      </c>
    </row>
    <row r="28" spans="1:38" s="65" customFormat="1" ht="17.25" customHeight="1">
      <c r="A28" s="176">
        <f>エントリリスト!A30</f>
        <v>27</v>
      </c>
      <c r="B28" s="148" t="str">
        <f>エントリリスト!B30</f>
        <v>B</v>
      </c>
      <c r="C28" s="150" t="str">
        <f>エントリリスト!C30</f>
        <v>前田　玲</v>
      </c>
      <c r="D28" s="144" t="str">
        <f>エントリリスト!F30</f>
        <v>平松　浩行</v>
      </c>
      <c r="E28" s="144" t="str">
        <f>エントリリスト!D30</f>
        <v>福山RC</v>
      </c>
      <c r="F28" s="151" t="str">
        <f>エントリリスト!I30</f>
        <v>がんばれ♪ミラージュ</v>
      </c>
      <c r="G28" s="180">
        <f>'ラリー区間集計'!H28</f>
        <v>0</v>
      </c>
      <c r="H28" s="146">
        <v>0</v>
      </c>
      <c r="I28" s="146">
        <f>'SS集計'!F28</f>
        <v>66</v>
      </c>
      <c r="J28" s="146">
        <v>0</v>
      </c>
      <c r="K28" s="146">
        <f>'SS集計'!I28</f>
        <v>325</v>
      </c>
      <c r="L28" s="146">
        <f>'ラリー区間集計'!M28</f>
        <v>1</v>
      </c>
      <c r="M28" s="146">
        <v>0</v>
      </c>
      <c r="N28" s="146">
        <f>'SS集計'!L28</f>
        <v>335</v>
      </c>
      <c r="O28" s="181">
        <f>'ラリー区間集計'!R28</f>
        <v>7</v>
      </c>
      <c r="P28" s="146">
        <f t="shared" si="5"/>
        <v>726</v>
      </c>
      <c r="Q28" s="147">
        <f t="shared" si="6"/>
        <v>8</v>
      </c>
      <c r="R28" s="149">
        <f t="shared" si="7"/>
        <v>734</v>
      </c>
      <c r="S28" s="176">
        <v>0</v>
      </c>
      <c r="T28" s="149">
        <f>'ラリー区間集計'!X28</f>
        <v>0</v>
      </c>
      <c r="U28" s="149">
        <v>0</v>
      </c>
      <c r="V28" s="149">
        <f>'SS集計'!P28</f>
        <v>66</v>
      </c>
      <c r="W28" s="149">
        <v>0</v>
      </c>
      <c r="X28" s="149">
        <f>'SS集計'!S28</f>
        <v>315</v>
      </c>
      <c r="Y28" s="149">
        <f>'ラリー区間集計'!AD28</f>
        <v>0</v>
      </c>
      <c r="Z28" s="149">
        <v>0</v>
      </c>
      <c r="AA28" s="145">
        <f>'SS集計'!V28</f>
        <v>293</v>
      </c>
      <c r="AB28" s="149">
        <f t="shared" si="11"/>
        <v>674</v>
      </c>
      <c r="AC28" s="148">
        <f t="shared" si="12"/>
        <v>0</v>
      </c>
      <c r="AD28" s="149">
        <f t="shared" si="13"/>
        <v>674</v>
      </c>
      <c r="AE28" s="148">
        <f t="shared" si="14"/>
        <v>1400</v>
      </c>
      <c r="AF28" s="149">
        <f t="shared" si="15"/>
        <v>8</v>
      </c>
      <c r="AG28" s="143">
        <f t="shared" si="16"/>
        <v>1408</v>
      </c>
      <c r="AH28" s="144"/>
      <c r="AI28" s="170">
        <f t="shared" si="17"/>
        <v>1408</v>
      </c>
      <c r="AJ28" s="173">
        <v>16</v>
      </c>
      <c r="AK28" s="65">
        <v>16</v>
      </c>
      <c r="AL28" s="65">
        <v>1408</v>
      </c>
    </row>
    <row r="29" spans="1:38" s="65" customFormat="1" ht="17.25" customHeight="1">
      <c r="A29" s="176">
        <f>エントリリスト!A24</f>
        <v>21</v>
      </c>
      <c r="B29" s="148" t="str">
        <f>エントリリスト!B24</f>
        <v>B</v>
      </c>
      <c r="C29" s="150" t="str">
        <f>エントリリスト!C24</f>
        <v>岡田　健治</v>
      </c>
      <c r="D29" s="144" t="str">
        <f>エントリリスト!F24</f>
        <v>泉谷　一夫</v>
      </c>
      <c r="E29" s="144" t="str">
        <f>エントリリスト!D24</f>
        <v>蜂須賀</v>
      </c>
      <c r="F29" s="151" t="str">
        <f>エントリリスト!I24</f>
        <v>SAS、MSトモナリredEK9</v>
      </c>
      <c r="G29" s="180">
        <f>'ラリー区間集計'!H22</f>
        <v>0</v>
      </c>
      <c r="H29" s="146">
        <v>0</v>
      </c>
      <c r="I29" s="146">
        <f>'SS集計'!F22</f>
        <v>60</v>
      </c>
      <c r="J29" s="146">
        <v>0</v>
      </c>
      <c r="K29" s="146">
        <f>'SS集計'!I22</f>
        <v>342</v>
      </c>
      <c r="L29" s="146">
        <f>'ラリー区間集計'!M22</f>
        <v>306</v>
      </c>
      <c r="M29" s="146">
        <v>0</v>
      </c>
      <c r="N29" s="146">
        <f>'SS集計'!L22</f>
        <v>303</v>
      </c>
      <c r="O29" s="181">
        <f>'ラリー区間集計'!R22</f>
        <v>11</v>
      </c>
      <c r="P29" s="146">
        <f t="shared" si="5"/>
        <v>705</v>
      </c>
      <c r="Q29" s="147">
        <f t="shared" si="6"/>
        <v>317</v>
      </c>
      <c r="R29" s="149">
        <f t="shared" si="7"/>
        <v>1022</v>
      </c>
      <c r="S29" s="176">
        <v>0</v>
      </c>
      <c r="T29" s="149">
        <f>'ラリー区間集計'!X22</f>
        <v>0</v>
      </c>
      <c r="U29" s="149">
        <v>0</v>
      </c>
      <c r="V29" s="149">
        <f>'SS集計'!P22</f>
        <v>68</v>
      </c>
      <c r="W29" s="149">
        <v>0</v>
      </c>
      <c r="X29" s="149">
        <f>'SS集計'!S22</f>
        <v>331</v>
      </c>
      <c r="Y29" s="149">
        <f>'ラリー区間集計'!AD22</f>
        <v>0</v>
      </c>
      <c r="Z29" s="149">
        <v>0</v>
      </c>
      <c r="AA29" s="145">
        <f>'SS集計'!V22</f>
        <v>297</v>
      </c>
      <c r="AB29" s="149">
        <f t="shared" si="11"/>
        <v>696</v>
      </c>
      <c r="AC29" s="148">
        <f t="shared" si="12"/>
        <v>0</v>
      </c>
      <c r="AD29" s="149">
        <f t="shared" si="13"/>
        <v>696</v>
      </c>
      <c r="AE29" s="148">
        <f t="shared" si="14"/>
        <v>1401</v>
      </c>
      <c r="AF29" s="149">
        <f t="shared" si="15"/>
        <v>317</v>
      </c>
      <c r="AG29" s="143">
        <f t="shared" si="16"/>
        <v>1718</v>
      </c>
      <c r="AH29" s="144"/>
      <c r="AI29" s="170">
        <f t="shared" si="17"/>
        <v>1718</v>
      </c>
      <c r="AJ29" s="173">
        <v>17</v>
      </c>
      <c r="AK29" s="65">
        <v>17</v>
      </c>
      <c r="AL29" s="65">
        <v>1718</v>
      </c>
    </row>
    <row r="30" spans="1:38" s="65" customFormat="1" ht="18.75" customHeight="1" thickBot="1">
      <c r="A30" s="177">
        <f>エントリリスト!A14</f>
        <v>11</v>
      </c>
      <c r="B30" s="72" t="str">
        <f>エントリリスト!B14</f>
        <v>B</v>
      </c>
      <c r="C30" s="74" t="str">
        <f>エントリリスト!C14</f>
        <v>冨谷　利幸</v>
      </c>
      <c r="D30" s="68" t="str">
        <f>エントリリスト!F14</f>
        <v>和田　善明</v>
      </c>
      <c r="E30" s="68" t="str">
        <f>エントリリスト!D14</f>
        <v>CMSC香川</v>
      </c>
      <c r="F30" s="75" t="str">
        <f>エントリリスト!I14</f>
        <v>白井自動車カーピカランドシビック</v>
      </c>
      <c r="G30" s="182">
        <f>'ラリー区間集計'!H12</f>
        <v>1</v>
      </c>
      <c r="H30" s="70">
        <v>0</v>
      </c>
      <c r="I30" s="70">
        <f>'SS集計'!F12</f>
        <v>60</v>
      </c>
      <c r="J30" s="70"/>
      <c r="K30" s="70"/>
      <c r="L30" s="70"/>
      <c r="M30" s="70"/>
      <c r="N30" s="70"/>
      <c r="O30" s="183"/>
      <c r="P30" s="70"/>
      <c r="Q30" s="71"/>
      <c r="R30" s="73"/>
      <c r="S30" s="177"/>
      <c r="T30" s="73"/>
      <c r="U30" s="73"/>
      <c r="V30" s="73"/>
      <c r="W30" s="73"/>
      <c r="X30" s="73"/>
      <c r="Y30" s="73"/>
      <c r="Z30" s="73"/>
      <c r="AA30" s="69"/>
      <c r="AB30" s="73"/>
      <c r="AC30" s="72"/>
      <c r="AD30" s="73"/>
      <c r="AE30" s="72"/>
      <c r="AF30" s="73"/>
      <c r="AG30" s="67"/>
      <c r="AH30" s="68"/>
      <c r="AI30" s="171"/>
      <c r="AJ30" s="174" t="s">
        <v>257</v>
      </c>
      <c r="AK30" s="65" t="s">
        <v>257</v>
      </c>
      <c r="AL30" s="65">
        <v>1248</v>
      </c>
    </row>
    <row r="31" spans="1:36" s="65" customFormat="1" ht="17.25" customHeight="1">
      <c r="A31" s="56">
        <f>エントリリスト!A33</f>
        <v>30</v>
      </c>
      <c r="B31" s="56" t="str">
        <f>エントリリスト!B33</f>
        <v>FC</v>
      </c>
      <c r="C31" s="56" t="str">
        <f>エントリリスト!C33</f>
        <v>山口　英明</v>
      </c>
      <c r="D31" s="57" t="str">
        <f>エントリリスト!F33</f>
        <v>谷　正史</v>
      </c>
      <c r="E31" s="57" t="str">
        <f>エントリリスト!D33</f>
        <v>SKMC</v>
      </c>
      <c r="F31" s="58" t="str">
        <f>エントリリスト!I33</f>
        <v>MRS BPF セイレイランサー63</v>
      </c>
      <c r="G31" s="59">
        <f>'ラリー区間集計'!H31</f>
        <v>3</v>
      </c>
      <c r="H31" s="59">
        <v>0</v>
      </c>
      <c r="I31" s="59">
        <f>'SS集計'!F31</f>
        <v>63</v>
      </c>
      <c r="J31" s="59">
        <v>0</v>
      </c>
      <c r="K31" s="59">
        <f>'SS集計'!I31</f>
        <v>288</v>
      </c>
      <c r="L31" s="59">
        <f>'ラリー区間集計'!M31</f>
        <v>0</v>
      </c>
      <c r="M31" s="59">
        <v>0</v>
      </c>
      <c r="N31" s="59">
        <f>'SS集計'!L31</f>
        <v>263</v>
      </c>
      <c r="O31" s="59">
        <f>'ラリー区間集計'!R31</f>
        <v>3</v>
      </c>
      <c r="P31" s="60">
        <f>I31+K31+N31</f>
        <v>614</v>
      </c>
      <c r="Q31" s="60">
        <f>G31+L31+O31</f>
        <v>6</v>
      </c>
      <c r="R31" s="61">
        <f>P31+Q31</f>
        <v>620</v>
      </c>
      <c r="S31" s="62">
        <v>0</v>
      </c>
      <c r="T31" s="62">
        <f>'ラリー区間集計'!X31</f>
        <v>0</v>
      </c>
      <c r="U31" s="62">
        <v>0</v>
      </c>
      <c r="V31" s="62">
        <f>'SS集計'!P31</f>
        <v>60</v>
      </c>
      <c r="W31" s="62">
        <v>0</v>
      </c>
      <c r="X31" s="62">
        <f>'SS集計'!S31</f>
        <v>286</v>
      </c>
      <c r="Y31" s="62">
        <f>'ラリー区間集計'!AD31</f>
        <v>0</v>
      </c>
      <c r="Z31" s="62">
        <v>0</v>
      </c>
      <c r="AA31" s="62">
        <f>'SS集計'!V31</f>
        <v>259</v>
      </c>
      <c r="AB31" s="61">
        <f>V31+X31+AA31</f>
        <v>605</v>
      </c>
      <c r="AC31" s="61">
        <f>T31+Y31</f>
        <v>0</v>
      </c>
      <c r="AD31" s="61">
        <f>AB31+AC31</f>
        <v>605</v>
      </c>
      <c r="AE31" s="61">
        <f aca="true" t="shared" si="18" ref="AE31:AG34">P31+AB31</f>
        <v>1219</v>
      </c>
      <c r="AF31" s="61">
        <f t="shared" si="18"/>
        <v>6</v>
      </c>
      <c r="AG31" s="63">
        <f t="shared" si="18"/>
        <v>1225</v>
      </c>
      <c r="AH31" s="57"/>
      <c r="AI31" s="64">
        <f>AG31+AH31</f>
        <v>1225</v>
      </c>
      <c r="AJ31" s="139">
        <v>1</v>
      </c>
    </row>
    <row r="32" spans="1:36" s="65" customFormat="1" ht="17.25" customHeight="1">
      <c r="A32" s="143">
        <f>エントリリスト!A35</f>
        <v>32</v>
      </c>
      <c r="B32" s="143" t="str">
        <f>エントリリスト!B35</f>
        <v>FC</v>
      </c>
      <c r="C32" s="143" t="str">
        <f>エントリリスト!C35</f>
        <v>山下　康彦</v>
      </c>
      <c r="D32" s="144" t="str">
        <f>エントリリスト!F35</f>
        <v>山田　美佐代</v>
      </c>
      <c r="E32" s="144"/>
      <c r="F32" s="145" t="str">
        <f>エントリリスト!I35</f>
        <v>ランサーエボⅦ</v>
      </c>
      <c r="G32" s="146">
        <f>'ラリー区間集計'!H33</f>
        <v>1</v>
      </c>
      <c r="H32" s="146">
        <v>0</v>
      </c>
      <c r="I32" s="146">
        <f>'SS集計'!F33</f>
        <v>61</v>
      </c>
      <c r="J32" s="146">
        <v>0</v>
      </c>
      <c r="K32" s="146">
        <f>'SS集計'!I33</f>
        <v>289</v>
      </c>
      <c r="L32" s="146">
        <f>'ラリー区間集計'!M33</f>
        <v>12</v>
      </c>
      <c r="M32" s="146">
        <v>0</v>
      </c>
      <c r="N32" s="146">
        <f>'SS集計'!L33</f>
        <v>265</v>
      </c>
      <c r="O32" s="146">
        <f>'ラリー区間集計'!R33</f>
        <v>1</v>
      </c>
      <c r="P32" s="147">
        <f>I32+K32+N32</f>
        <v>615</v>
      </c>
      <c r="Q32" s="147">
        <f>G32+L32+O32</f>
        <v>14</v>
      </c>
      <c r="R32" s="148">
        <f>P32+Q32</f>
        <v>629</v>
      </c>
      <c r="S32" s="149">
        <v>0</v>
      </c>
      <c r="T32" s="149">
        <f>'ラリー区間集計'!X33</f>
        <v>0</v>
      </c>
      <c r="U32" s="149">
        <v>0</v>
      </c>
      <c r="V32" s="149">
        <f>'SS集計'!P33</f>
        <v>59</v>
      </c>
      <c r="W32" s="149">
        <v>0</v>
      </c>
      <c r="X32" s="149">
        <f>'SS集計'!S33</f>
        <v>285</v>
      </c>
      <c r="Y32" s="149">
        <f>'ラリー区間集計'!AD33</f>
        <v>0</v>
      </c>
      <c r="Z32" s="149">
        <v>0</v>
      </c>
      <c r="AA32" s="149">
        <f>'SS集計'!V33</f>
        <v>257</v>
      </c>
      <c r="AB32" s="148">
        <f>V32+X32+AA32</f>
        <v>601</v>
      </c>
      <c r="AC32" s="148">
        <f>T32+Y32</f>
        <v>0</v>
      </c>
      <c r="AD32" s="148">
        <f>AB32+AC32</f>
        <v>601</v>
      </c>
      <c r="AE32" s="148">
        <f t="shared" si="18"/>
        <v>1216</v>
      </c>
      <c r="AF32" s="148">
        <f t="shared" si="18"/>
        <v>14</v>
      </c>
      <c r="AG32" s="150">
        <f t="shared" si="18"/>
        <v>1230</v>
      </c>
      <c r="AH32" s="144"/>
      <c r="AI32" s="151">
        <f>AG32+AH32</f>
        <v>1230</v>
      </c>
      <c r="AJ32" s="140">
        <v>2</v>
      </c>
    </row>
    <row r="33" spans="1:36" s="65" customFormat="1" ht="17.25" customHeight="1">
      <c r="A33" s="56">
        <f>エントリリスト!A34</f>
        <v>31</v>
      </c>
      <c r="B33" s="56" t="str">
        <f>エントリリスト!B34</f>
        <v>FC</v>
      </c>
      <c r="C33" s="56" t="str">
        <f>エントリリスト!C34</f>
        <v>武智　秦宏</v>
      </c>
      <c r="D33" s="57" t="str">
        <f>エントリリスト!F34</f>
        <v>武政　重夫</v>
      </c>
      <c r="E33" s="57" t="str">
        <f>エントリリスト!D34</f>
        <v>MONKEY</v>
      </c>
      <c r="F33" s="58" t="str">
        <f>エントリリスト!I34</f>
        <v>おサルのインプレッサ</v>
      </c>
      <c r="G33" s="59">
        <f>'ラリー区間集計'!H32</f>
        <v>1</v>
      </c>
      <c r="H33" s="59">
        <v>0</v>
      </c>
      <c r="I33" s="59">
        <f>'SS集計'!F32</f>
        <v>59</v>
      </c>
      <c r="J33" s="59">
        <v>0</v>
      </c>
      <c r="K33" s="59">
        <f>'SS集計'!I32</f>
        <v>284</v>
      </c>
      <c r="L33" s="59">
        <f>'ラリー区間集計'!M32</f>
        <v>7</v>
      </c>
      <c r="M33" s="59">
        <v>0</v>
      </c>
      <c r="N33" s="59">
        <f>'SS集計'!L32</f>
        <v>266</v>
      </c>
      <c r="O33" s="59">
        <f>'ラリー区間集計'!R32</f>
        <v>6</v>
      </c>
      <c r="P33" s="60">
        <f>I33+K33+N33</f>
        <v>609</v>
      </c>
      <c r="Q33" s="60">
        <f>G33+L33+O33</f>
        <v>14</v>
      </c>
      <c r="R33" s="61">
        <f>P33+Q33</f>
        <v>623</v>
      </c>
      <c r="S33" s="62">
        <v>0</v>
      </c>
      <c r="T33" s="62">
        <f>'ラリー区間集計'!X32</f>
        <v>0</v>
      </c>
      <c r="U33" s="62">
        <v>0</v>
      </c>
      <c r="V33" s="62">
        <f>'SS集計'!P32</f>
        <v>60</v>
      </c>
      <c r="W33" s="62">
        <v>0</v>
      </c>
      <c r="X33" s="62">
        <f>'SS集計'!S32</f>
        <v>292</v>
      </c>
      <c r="Y33" s="62">
        <f>'ラリー区間集計'!AD32</f>
        <v>0</v>
      </c>
      <c r="Z33" s="62">
        <v>0</v>
      </c>
      <c r="AA33" s="62">
        <f>'SS集計'!V32</f>
        <v>262</v>
      </c>
      <c r="AB33" s="61">
        <f>V33+X33+AA33</f>
        <v>614</v>
      </c>
      <c r="AC33" s="61">
        <f>T33+Y33</f>
        <v>0</v>
      </c>
      <c r="AD33" s="61">
        <f>AB33+AC33</f>
        <v>614</v>
      </c>
      <c r="AE33" s="61">
        <f t="shared" si="18"/>
        <v>1223</v>
      </c>
      <c r="AF33" s="61">
        <f t="shared" si="18"/>
        <v>14</v>
      </c>
      <c r="AG33" s="63">
        <f t="shared" si="18"/>
        <v>1237</v>
      </c>
      <c r="AH33" s="57"/>
      <c r="AI33" s="64">
        <f>AG33+AH33</f>
        <v>1237</v>
      </c>
      <c r="AJ33" s="140">
        <v>3</v>
      </c>
    </row>
    <row r="34" spans="1:36" s="65" customFormat="1" ht="17.25" customHeight="1">
      <c r="A34" s="56">
        <f>エントリリスト!A31</f>
        <v>28</v>
      </c>
      <c r="B34" s="56" t="str">
        <f>エントリリスト!B31</f>
        <v>FC</v>
      </c>
      <c r="C34" s="56" t="str">
        <f>エントリリスト!C31</f>
        <v>吉川　直毅</v>
      </c>
      <c r="D34" s="57" t="str">
        <f>エントリリスト!F31</f>
        <v>藤井　博樹</v>
      </c>
      <c r="E34" s="57" t="str">
        <f>エントリリスト!D31</f>
        <v>チーム玉藻</v>
      </c>
      <c r="F34" s="58" t="str">
        <f>エントリリスト!I31</f>
        <v>AS木村・藤井車工房・FLEX・ランサー</v>
      </c>
      <c r="G34" s="59">
        <f>'ラリー区間集計'!H29</f>
        <v>1</v>
      </c>
      <c r="H34" s="59">
        <v>0</v>
      </c>
      <c r="I34" s="59">
        <f>'SS集計'!F29</f>
        <v>59</v>
      </c>
      <c r="J34" s="59">
        <v>0</v>
      </c>
      <c r="K34" s="59">
        <f>'SS集計'!I29</f>
        <v>293</v>
      </c>
      <c r="L34" s="59">
        <f>'ラリー区間集計'!M29</f>
        <v>43</v>
      </c>
      <c r="M34" s="59">
        <v>0</v>
      </c>
      <c r="N34" s="59">
        <f>'SS集計'!L29</f>
        <v>265</v>
      </c>
      <c r="O34" s="59">
        <f>'ラリー区間集計'!R29</f>
        <v>3</v>
      </c>
      <c r="P34" s="60">
        <f>I34+K34+N34</f>
        <v>617</v>
      </c>
      <c r="Q34" s="60">
        <f>G34+L34+O34</f>
        <v>47</v>
      </c>
      <c r="R34" s="61">
        <f>P34+Q34</f>
        <v>664</v>
      </c>
      <c r="S34" s="62">
        <v>0</v>
      </c>
      <c r="T34" s="62">
        <f>'ラリー区間集計'!X29</f>
        <v>0</v>
      </c>
      <c r="U34" s="62">
        <v>0</v>
      </c>
      <c r="V34" s="62">
        <f>'SS集計'!P29</f>
        <v>60</v>
      </c>
      <c r="W34" s="62">
        <v>0</v>
      </c>
      <c r="X34" s="62">
        <f>'SS集計'!S29</f>
        <v>295</v>
      </c>
      <c r="Y34" s="62">
        <f>'ラリー区間集計'!AD29</f>
        <v>0</v>
      </c>
      <c r="Z34" s="62">
        <v>0</v>
      </c>
      <c r="AA34" s="62">
        <f>'SS集計'!V29</f>
        <v>264</v>
      </c>
      <c r="AB34" s="61">
        <f>V34+X34+AA34</f>
        <v>619</v>
      </c>
      <c r="AC34" s="61">
        <f>T34+Y34</f>
        <v>0</v>
      </c>
      <c r="AD34" s="61">
        <f>AB34+AC34</f>
        <v>619</v>
      </c>
      <c r="AE34" s="61">
        <f t="shared" si="18"/>
        <v>1236</v>
      </c>
      <c r="AF34" s="61">
        <f t="shared" si="18"/>
        <v>47</v>
      </c>
      <c r="AG34" s="63">
        <f t="shared" si="18"/>
        <v>1283</v>
      </c>
      <c r="AH34" s="57"/>
      <c r="AI34" s="64">
        <f>AG34+AH34</f>
        <v>1283</v>
      </c>
      <c r="AJ34" s="139">
        <v>4</v>
      </c>
    </row>
    <row r="35" spans="1:36" s="65" customFormat="1" ht="17.25" customHeight="1" thickBot="1">
      <c r="A35" s="67">
        <f>エントリリスト!A32</f>
        <v>29</v>
      </c>
      <c r="B35" s="67" t="str">
        <f>エントリリスト!B32</f>
        <v>FC</v>
      </c>
      <c r="C35" s="67" t="str">
        <f>エントリリスト!C32</f>
        <v>作田　拓大</v>
      </c>
      <c r="D35" s="68" t="str">
        <f>エントリリスト!F32</f>
        <v>吉田　ゆき</v>
      </c>
      <c r="E35" s="68" t="str">
        <f>エントリリスト!D32</f>
        <v>福山RC</v>
      </c>
      <c r="F35" s="69" t="str">
        <f>エントリリスト!I32</f>
        <v>FRCランサー3号</v>
      </c>
      <c r="G35" s="70">
        <f>'ラリー区間集計'!H30</f>
        <v>1</v>
      </c>
      <c r="H35" s="70">
        <v>0</v>
      </c>
      <c r="I35" s="70">
        <f>'SS集計'!F30</f>
        <v>60</v>
      </c>
      <c r="J35" s="70">
        <v>0</v>
      </c>
      <c r="K35" s="70"/>
      <c r="L35" s="70"/>
      <c r="M35" s="70"/>
      <c r="N35" s="70"/>
      <c r="O35" s="70"/>
      <c r="P35" s="71"/>
      <c r="Q35" s="71"/>
      <c r="R35" s="72"/>
      <c r="S35" s="73"/>
      <c r="T35" s="73"/>
      <c r="U35" s="73"/>
      <c r="V35" s="73"/>
      <c r="W35" s="73"/>
      <c r="X35" s="73"/>
      <c r="Y35" s="73"/>
      <c r="Z35" s="73"/>
      <c r="AA35" s="73"/>
      <c r="AB35" s="72"/>
      <c r="AC35" s="72"/>
      <c r="AD35" s="72"/>
      <c r="AE35" s="72"/>
      <c r="AF35" s="72"/>
      <c r="AG35" s="74"/>
      <c r="AH35" s="68"/>
      <c r="AI35" s="75"/>
      <c r="AJ35" s="142" t="s">
        <v>257</v>
      </c>
    </row>
    <row r="36" spans="1:36" s="65" customFormat="1" ht="17.25" customHeight="1">
      <c r="A36" s="56">
        <f>エントリリスト!A39</f>
        <v>36</v>
      </c>
      <c r="B36" s="56" t="str">
        <f>エントリリスト!B39</f>
        <v>A</v>
      </c>
      <c r="C36" s="56" t="str">
        <f>エントリリスト!C39</f>
        <v>速水　直樹</v>
      </c>
      <c r="D36" s="57" t="str">
        <f>エントリリスト!F39</f>
        <v>佐川　俊二</v>
      </c>
      <c r="E36" s="57" t="str">
        <f>エントリリスト!D39</f>
        <v>リバージュ</v>
      </c>
      <c r="F36" s="58" t="str">
        <f>エントリリスト!I39</f>
        <v>リバージュアルトワークスあ～る</v>
      </c>
      <c r="G36" s="59">
        <f>'ラリー区間集計'!H37</f>
        <v>0</v>
      </c>
      <c r="H36" s="59">
        <v>0</v>
      </c>
      <c r="I36" s="59">
        <f>'SS集計'!F37</f>
        <v>61</v>
      </c>
      <c r="J36" s="59">
        <v>0</v>
      </c>
      <c r="K36" s="59">
        <f>'SS集計'!I37</f>
        <v>301</v>
      </c>
      <c r="L36" s="59">
        <f>'ラリー区間集計'!M37</f>
        <v>6</v>
      </c>
      <c r="M36" s="59">
        <v>0</v>
      </c>
      <c r="N36" s="59">
        <f>'SS集計'!L37</f>
        <v>271</v>
      </c>
      <c r="O36" s="59">
        <f>'ラリー区間集計'!R37</f>
        <v>4</v>
      </c>
      <c r="P36" s="60">
        <f aca="true" t="shared" si="19" ref="P36:P48">I36+K36+N36</f>
        <v>633</v>
      </c>
      <c r="Q36" s="60">
        <f aca="true" t="shared" si="20" ref="Q36:Q48">G36+L36+O36</f>
        <v>10</v>
      </c>
      <c r="R36" s="61">
        <f aca="true" t="shared" si="21" ref="R36:R48">P36+Q36</f>
        <v>643</v>
      </c>
      <c r="S36" s="62">
        <v>0</v>
      </c>
      <c r="T36" s="62">
        <f>'ラリー区間集計'!X37</f>
        <v>0</v>
      </c>
      <c r="U36" s="62">
        <v>0</v>
      </c>
      <c r="V36" s="62">
        <f>'SS集計'!P37</f>
        <v>62</v>
      </c>
      <c r="W36" s="62">
        <v>0</v>
      </c>
      <c r="X36" s="62">
        <f>'SS集計'!S37</f>
        <v>293</v>
      </c>
      <c r="Y36" s="62">
        <f>'ラリー区間集計'!AD37</f>
        <v>0</v>
      </c>
      <c r="Z36" s="62">
        <v>0</v>
      </c>
      <c r="AA36" s="62">
        <f>'SS集計'!V37</f>
        <v>273</v>
      </c>
      <c r="AB36" s="61">
        <f aca="true" t="shared" si="22" ref="AB36:AB48">V36+X36+AA36</f>
        <v>628</v>
      </c>
      <c r="AC36" s="61">
        <f aca="true" t="shared" si="23" ref="AC36:AC48">T36+Y36</f>
        <v>0</v>
      </c>
      <c r="AD36" s="61">
        <f aca="true" t="shared" si="24" ref="AD36:AD48">AB36+AC36</f>
        <v>628</v>
      </c>
      <c r="AE36" s="61">
        <f aca="true" t="shared" si="25" ref="AE36:AE48">P36+AB36</f>
        <v>1261</v>
      </c>
      <c r="AF36" s="61">
        <f aca="true" t="shared" si="26" ref="AF36:AF48">Q36+AC36</f>
        <v>10</v>
      </c>
      <c r="AG36" s="63">
        <f aca="true" t="shared" si="27" ref="AG36:AG48">R36+AD36</f>
        <v>1271</v>
      </c>
      <c r="AH36" s="57"/>
      <c r="AI36" s="64">
        <f aca="true" t="shared" si="28" ref="AI36:AI48">AG36+AH36</f>
        <v>1271</v>
      </c>
      <c r="AJ36" s="139">
        <v>1</v>
      </c>
    </row>
    <row r="37" spans="1:36" s="65" customFormat="1" ht="17.25" customHeight="1">
      <c r="A37" s="56">
        <f>エントリリスト!A37</f>
        <v>34</v>
      </c>
      <c r="B37" s="56" t="str">
        <f>エントリリスト!B37</f>
        <v>A</v>
      </c>
      <c r="C37" s="56" t="str">
        <f>エントリリスト!C37</f>
        <v>安藤　恭平</v>
      </c>
      <c r="D37" s="57" t="str">
        <f>エントリリスト!F37</f>
        <v>原野　雅子</v>
      </c>
      <c r="E37" s="57" t="str">
        <f>エントリリスト!D37</f>
        <v>福山RC</v>
      </c>
      <c r="F37" s="58" t="str">
        <f>エントリリスト!I37</f>
        <v>ストーリアあんどう</v>
      </c>
      <c r="G37" s="59">
        <f>'ラリー区間集計'!H35</f>
        <v>0</v>
      </c>
      <c r="H37" s="59">
        <v>0</v>
      </c>
      <c r="I37" s="59">
        <f>'SS集計'!F35</f>
        <v>63</v>
      </c>
      <c r="J37" s="59">
        <v>0</v>
      </c>
      <c r="K37" s="59">
        <f>'SS集計'!I35</f>
        <v>310</v>
      </c>
      <c r="L37" s="59">
        <f>'ラリー区間集計'!M35</f>
        <v>2</v>
      </c>
      <c r="M37" s="59">
        <v>0</v>
      </c>
      <c r="N37" s="59">
        <f>'SS集計'!L35</f>
        <v>287</v>
      </c>
      <c r="O37" s="59">
        <f>'ラリー区間集計'!R35</f>
        <v>3</v>
      </c>
      <c r="P37" s="60">
        <f t="shared" si="19"/>
        <v>660</v>
      </c>
      <c r="Q37" s="60">
        <f t="shared" si="20"/>
        <v>5</v>
      </c>
      <c r="R37" s="61">
        <f t="shared" si="21"/>
        <v>665</v>
      </c>
      <c r="S37" s="62">
        <v>0</v>
      </c>
      <c r="T37" s="62">
        <f>'ラリー区間集計'!X35</f>
        <v>0</v>
      </c>
      <c r="U37" s="62">
        <v>0</v>
      </c>
      <c r="V37" s="62">
        <f>'SS集計'!P35</f>
        <v>65</v>
      </c>
      <c r="W37" s="62">
        <v>0</v>
      </c>
      <c r="X37" s="62">
        <f>'SS集計'!S35</f>
        <v>307</v>
      </c>
      <c r="Y37" s="62">
        <f>'ラリー区間集計'!AD35</f>
        <v>0</v>
      </c>
      <c r="Z37" s="62">
        <v>0</v>
      </c>
      <c r="AA37" s="62">
        <f>'SS集計'!V35</f>
        <v>285</v>
      </c>
      <c r="AB37" s="61">
        <f t="shared" si="22"/>
        <v>657</v>
      </c>
      <c r="AC37" s="61">
        <f t="shared" si="23"/>
        <v>0</v>
      </c>
      <c r="AD37" s="61">
        <f t="shared" si="24"/>
        <v>657</v>
      </c>
      <c r="AE37" s="61">
        <f t="shared" si="25"/>
        <v>1317</v>
      </c>
      <c r="AF37" s="61">
        <f t="shared" si="26"/>
        <v>5</v>
      </c>
      <c r="AG37" s="63">
        <f t="shared" si="27"/>
        <v>1322</v>
      </c>
      <c r="AH37" s="57"/>
      <c r="AI37" s="64">
        <f t="shared" si="28"/>
        <v>1322</v>
      </c>
      <c r="AJ37" s="139">
        <v>2</v>
      </c>
    </row>
    <row r="38" spans="1:36" s="65" customFormat="1" ht="17.25" customHeight="1">
      <c r="A38" s="56">
        <f>エントリリスト!A38</f>
        <v>35</v>
      </c>
      <c r="B38" s="56" t="str">
        <f>エントリリスト!B38</f>
        <v>A</v>
      </c>
      <c r="C38" s="56" t="str">
        <f>エントリリスト!C38</f>
        <v>清水　順司</v>
      </c>
      <c r="D38" s="57" t="str">
        <f>エントリリスト!F38</f>
        <v>岡田　哲弥</v>
      </c>
      <c r="E38" s="57" t="str">
        <f>エントリリスト!D38</f>
        <v>R・B</v>
      </c>
      <c r="F38" s="58" t="str">
        <f>エントリリスト!I38</f>
        <v>SASアドバンHLすとーりあ</v>
      </c>
      <c r="G38" s="59">
        <f>'ラリー区間集計'!H36</f>
        <v>0</v>
      </c>
      <c r="H38" s="59">
        <v>0</v>
      </c>
      <c r="I38" s="59">
        <f>'SS集計'!F36</f>
        <v>62</v>
      </c>
      <c r="J38" s="59">
        <v>0</v>
      </c>
      <c r="K38" s="59">
        <f>'SS集計'!I36</f>
        <v>311</v>
      </c>
      <c r="L38" s="59">
        <f>'ラリー区間集計'!M36</f>
        <v>1</v>
      </c>
      <c r="M38" s="59">
        <v>0</v>
      </c>
      <c r="N38" s="59">
        <f>'SS集計'!L36</f>
        <v>276</v>
      </c>
      <c r="O38" s="59">
        <f>'ラリー区間集計'!R36</f>
        <v>2</v>
      </c>
      <c r="P38" s="60">
        <f t="shared" si="19"/>
        <v>649</v>
      </c>
      <c r="Q38" s="60">
        <f t="shared" si="20"/>
        <v>3</v>
      </c>
      <c r="R38" s="61">
        <f t="shared" si="21"/>
        <v>652</v>
      </c>
      <c r="S38" s="62">
        <v>0</v>
      </c>
      <c r="T38" s="62">
        <f>'ラリー区間集計'!X36</f>
        <v>60</v>
      </c>
      <c r="U38" s="62">
        <v>0</v>
      </c>
      <c r="V38" s="62">
        <f>'SS集計'!P36</f>
        <v>62</v>
      </c>
      <c r="W38" s="62">
        <v>0</v>
      </c>
      <c r="X38" s="62">
        <f>'SS集計'!S36</f>
        <v>296</v>
      </c>
      <c r="Y38" s="62">
        <f>'ラリー区間集計'!AD36</f>
        <v>0</v>
      </c>
      <c r="Z38" s="62">
        <v>0</v>
      </c>
      <c r="AA38" s="62">
        <f>'SS集計'!V36</f>
        <v>275</v>
      </c>
      <c r="AB38" s="61">
        <f t="shared" si="22"/>
        <v>633</v>
      </c>
      <c r="AC38" s="61">
        <f t="shared" si="23"/>
        <v>60</v>
      </c>
      <c r="AD38" s="61">
        <f t="shared" si="24"/>
        <v>693</v>
      </c>
      <c r="AE38" s="61">
        <f t="shared" si="25"/>
        <v>1282</v>
      </c>
      <c r="AF38" s="61">
        <f t="shared" si="26"/>
        <v>63</v>
      </c>
      <c r="AG38" s="63">
        <f t="shared" si="27"/>
        <v>1345</v>
      </c>
      <c r="AH38" s="57"/>
      <c r="AI38" s="64">
        <f t="shared" si="28"/>
        <v>1345</v>
      </c>
      <c r="AJ38" s="140">
        <v>3</v>
      </c>
    </row>
    <row r="39" spans="1:36" s="65" customFormat="1" ht="17.25" customHeight="1" thickBot="1">
      <c r="A39" s="67">
        <f>エントリリスト!A36</f>
        <v>33</v>
      </c>
      <c r="B39" s="67" t="str">
        <f>エントリリスト!B36</f>
        <v>A</v>
      </c>
      <c r="C39" s="67" t="str">
        <f>エントリリスト!C36</f>
        <v>日高　隆紀</v>
      </c>
      <c r="D39" s="68" t="str">
        <f>エントリリスト!F36</f>
        <v>室下　英康</v>
      </c>
      <c r="E39" s="68" t="str">
        <f>エントリリスト!D36</f>
        <v>ACA</v>
      </c>
      <c r="F39" s="69" t="str">
        <f>エントリリスト!I36</f>
        <v>ACA　BS　ストーリア</v>
      </c>
      <c r="G39" s="70">
        <f>'ラリー区間集計'!H34</f>
        <v>0</v>
      </c>
      <c r="H39" s="70">
        <v>0</v>
      </c>
      <c r="I39" s="70">
        <f>'SS集計'!F34</f>
        <v>63</v>
      </c>
      <c r="J39" s="70">
        <v>0</v>
      </c>
      <c r="K39" s="70">
        <f>'SS集計'!I34</f>
        <v>1267</v>
      </c>
      <c r="L39" s="70">
        <f>'ラリー区間集計'!M34</f>
        <v>288</v>
      </c>
      <c r="M39" s="70">
        <v>0</v>
      </c>
      <c r="N39" s="70">
        <f>'SS集計'!L34</f>
        <v>390</v>
      </c>
      <c r="O39" s="70">
        <f>'ラリー区間集計'!R34</f>
        <v>16</v>
      </c>
      <c r="P39" s="71">
        <f t="shared" si="19"/>
        <v>1720</v>
      </c>
      <c r="Q39" s="71">
        <f t="shared" si="20"/>
        <v>304</v>
      </c>
      <c r="R39" s="72">
        <f t="shared" si="21"/>
        <v>2024</v>
      </c>
      <c r="S39" s="73">
        <v>0</v>
      </c>
      <c r="T39" s="73">
        <f>'ラリー区間集計'!X34</f>
        <v>0</v>
      </c>
      <c r="U39" s="73">
        <v>0</v>
      </c>
      <c r="V39" s="73">
        <f>'SS集計'!P34</f>
        <v>93</v>
      </c>
      <c r="W39" s="73">
        <v>0</v>
      </c>
      <c r="X39" s="73">
        <f>'SS集計'!S34</f>
        <v>508</v>
      </c>
      <c r="Y39" s="73">
        <f>'ラリー区間集計'!AD34</f>
        <v>0</v>
      </c>
      <c r="Z39" s="73">
        <v>0</v>
      </c>
      <c r="AA39" s="73">
        <f>'SS集計'!V34</f>
        <v>409</v>
      </c>
      <c r="AB39" s="72">
        <f t="shared" si="22"/>
        <v>1010</v>
      </c>
      <c r="AC39" s="72">
        <f t="shared" si="23"/>
        <v>0</v>
      </c>
      <c r="AD39" s="72">
        <f t="shared" si="24"/>
        <v>1010</v>
      </c>
      <c r="AE39" s="72">
        <f t="shared" si="25"/>
        <v>2730</v>
      </c>
      <c r="AF39" s="72">
        <f t="shared" si="26"/>
        <v>304</v>
      </c>
      <c r="AG39" s="74">
        <f t="shared" si="27"/>
        <v>3034</v>
      </c>
      <c r="AH39" s="68"/>
      <c r="AI39" s="75">
        <f t="shared" si="28"/>
        <v>3034</v>
      </c>
      <c r="AJ39" s="142">
        <v>4</v>
      </c>
    </row>
    <row r="40" spans="1:36" ht="13.5" hidden="1">
      <c r="A40" s="19">
        <f>エントリリスト!A40</f>
        <v>37</v>
      </c>
      <c r="B40" s="19">
        <f>エントリリスト!B40</f>
        <v>0</v>
      </c>
      <c r="C40" s="19">
        <f>エントリリスト!C40</f>
        <v>0</v>
      </c>
      <c r="D40" s="20">
        <f>エントリリスト!F40</f>
        <v>0</v>
      </c>
      <c r="E40" s="20">
        <f>エントリリスト!D40</f>
        <v>0</v>
      </c>
      <c r="F40" s="21">
        <f>エントリリスト!I40</f>
        <v>0</v>
      </c>
      <c r="G40" s="22">
        <f>'ラリー区間集計'!H38</f>
        <v>5820</v>
      </c>
      <c r="H40" s="22">
        <v>0</v>
      </c>
      <c r="I40" s="22">
        <f>'SS集計'!F38</f>
        <v>0</v>
      </c>
      <c r="J40" s="22">
        <v>0</v>
      </c>
      <c r="K40" s="22">
        <f>'SS集計'!I38</f>
        <v>0</v>
      </c>
      <c r="L40" s="22">
        <f>'ラリー区間集計'!M38</f>
        <v>0</v>
      </c>
      <c r="M40" s="22">
        <v>0</v>
      </c>
      <c r="N40" s="22">
        <f>'SS集計'!L38</f>
        <v>0</v>
      </c>
      <c r="O40" s="22">
        <f>'ラリー区間集計'!R38</f>
        <v>0</v>
      </c>
      <c r="P40" s="41">
        <f t="shared" si="19"/>
        <v>0</v>
      </c>
      <c r="Q40" s="41">
        <f t="shared" si="20"/>
        <v>5820</v>
      </c>
      <c r="R40" s="23">
        <f t="shared" si="21"/>
        <v>5820</v>
      </c>
      <c r="S40" s="24">
        <v>0</v>
      </c>
      <c r="T40" s="24">
        <f>'ラリー区間集計'!X38</f>
        <v>0</v>
      </c>
      <c r="U40" s="24">
        <v>0</v>
      </c>
      <c r="V40" s="24">
        <f>'SS集計'!P38</f>
        <v>0</v>
      </c>
      <c r="W40" s="24">
        <v>0</v>
      </c>
      <c r="X40" s="24">
        <f>'SS集計'!S38</f>
        <v>0</v>
      </c>
      <c r="Y40" s="24">
        <f>'ラリー区間集計'!AD38</f>
        <v>0</v>
      </c>
      <c r="Z40" s="24">
        <v>0</v>
      </c>
      <c r="AA40" s="24">
        <f>'SS集計'!V38</f>
        <v>0</v>
      </c>
      <c r="AB40" s="23">
        <f t="shared" si="22"/>
        <v>0</v>
      </c>
      <c r="AC40" s="23">
        <f t="shared" si="23"/>
        <v>0</v>
      </c>
      <c r="AD40" s="23">
        <f t="shared" si="24"/>
        <v>0</v>
      </c>
      <c r="AE40" s="23">
        <f t="shared" si="25"/>
        <v>0</v>
      </c>
      <c r="AF40" s="23">
        <f t="shared" si="26"/>
        <v>5820</v>
      </c>
      <c r="AG40" s="25">
        <f t="shared" si="27"/>
        <v>5820</v>
      </c>
      <c r="AH40" s="20"/>
      <c r="AI40" s="26">
        <f t="shared" si="28"/>
        <v>5820</v>
      </c>
      <c r="AJ40" s="55"/>
    </row>
    <row r="41" spans="1:36" ht="13.5" hidden="1">
      <c r="A41" s="19">
        <f>エントリリスト!A41</f>
        <v>38</v>
      </c>
      <c r="B41" s="19">
        <f>エントリリスト!B41</f>
        <v>0</v>
      </c>
      <c r="C41" s="19">
        <f>エントリリスト!C41</f>
        <v>0</v>
      </c>
      <c r="D41" s="20">
        <f>エントリリスト!F41</f>
        <v>0</v>
      </c>
      <c r="E41" s="20">
        <f>エントリリスト!D41</f>
        <v>0</v>
      </c>
      <c r="F41" s="21">
        <f>エントリリスト!I41</f>
        <v>0</v>
      </c>
      <c r="G41" s="22">
        <f>'ラリー区間集計'!H39</f>
        <v>5880</v>
      </c>
      <c r="H41" s="22">
        <v>0</v>
      </c>
      <c r="I41" s="22">
        <f>'SS集計'!F39</f>
        <v>0</v>
      </c>
      <c r="J41" s="22">
        <v>0</v>
      </c>
      <c r="K41" s="22">
        <f>'SS集計'!I39</f>
        <v>0</v>
      </c>
      <c r="L41" s="22">
        <f>'ラリー区間集計'!M39</f>
        <v>0</v>
      </c>
      <c r="M41" s="22">
        <v>0</v>
      </c>
      <c r="N41" s="22">
        <f>'SS集計'!L39</f>
        <v>0</v>
      </c>
      <c r="O41" s="22">
        <f>'ラリー区間集計'!R39</f>
        <v>0</v>
      </c>
      <c r="P41" s="41">
        <f t="shared" si="19"/>
        <v>0</v>
      </c>
      <c r="Q41" s="41">
        <f t="shared" si="20"/>
        <v>5880</v>
      </c>
      <c r="R41" s="23">
        <f t="shared" si="21"/>
        <v>5880</v>
      </c>
      <c r="S41" s="24">
        <v>0</v>
      </c>
      <c r="T41" s="24">
        <f>'ラリー区間集計'!X39</f>
        <v>0</v>
      </c>
      <c r="U41" s="24">
        <v>0</v>
      </c>
      <c r="V41" s="24">
        <f>'SS集計'!P39</f>
        <v>0</v>
      </c>
      <c r="W41" s="24">
        <v>0</v>
      </c>
      <c r="X41" s="24">
        <f>'SS集計'!S39</f>
        <v>0</v>
      </c>
      <c r="Y41" s="24">
        <f>'ラリー区間集計'!AD39</f>
        <v>0</v>
      </c>
      <c r="Z41" s="24">
        <v>0</v>
      </c>
      <c r="AA41" s="24">
        <f>'SS集計'!V39</f>
        <v>0</v>
      </c>
      <c r="AB41" s="23">
        <f t="shared" si="22"/>
        <v>0</v>
      </c>
      <c r="AC41" s="23">
        <f t="shared" si="23"/>
        <v>0</v>
      </c>
      <c r="AD41" s="23">
        <f t="shared" si="24"/>
        <v>0</v>
      </c>
      <c r="AE41" s="23">
        <f t="shared" si="25"/>
        <v>0</v>
      </c>
      <c r="AF41" s="23">
        <f t="shared" si="26"/>
        <v>5880</v>
      </c>
      <c r="AG41" s="25">
        <f t="shared" si="27"/>
        <v>5880</v>
      </c>
      <c r="AH41" s="20"/>
      <c r="AI41" s="26">
        <f t="shared" si="28"/>
        <v>5880</v>
      </c>
      <c r="AJ41" s="7"/>
    </row>
    <row r="42" spans="1:36" ht="13.5" hidden="1">
      <c r="A42" s="19">
        <f>エントリリスト!A42</f>
        <v>39</v>
      </c>
      <c r="B42" s="19">
        <f>エントリリスト!B42</f>
        <v>0</v>
      </c>
      <c r="C42" s="19">
        <f>エントリリスト!C42</f>
        <v>0</v>
      </c>
      <c r="D42" s="20">
        <f>エントリリスト!F42</f>
        <v>0</v>
      </c>
      <c r="E42" s="20">
        <f>エントリリスト!D42</f>
        <v>0</v>
      </c>
      <c r="F42" s="21">
        <f>エントリリスト!I42</f>
        <v>0</v>
      </c>
      <c r="G42" s="22">
        <f>'ラリー区間集計'!H40</f>
        <v>5940</v>
      </c>
      <c r="H42" s="22">
        <v>0</v>
      </c>
      <c r="I42" s="22">
        <f>'SS集計'!F40</f>
        <v>0</v>
      </c>
      <c r="J42" s="22">
        <v>0</v>
      </c>
      <c r="K42" s="22">
        <f>'SS集計'!I40</f>
        <v>0</v>
      </c>
      <c r="L42" s="22">
        <f>'ラリー区間集計'!M40</f>
        <v>0</v>
      </c>
      <c r="M42" s="22">
        <v>0</v>
      </c>
      <c r="N42" s="22">
        <f>'SS集計'!L40</f>
        <v>0</v>
      </c>
      <c r="O42" s="22">
        <f>'ラリー区間集計'!R40</f>
        <v>0</v>
      </c>
      <c r="P42" s="41">
        <f t="shared" si="19"/>
        <v>0</v>
      </c>
      <c r="Q42" s="41">
        <f t="shared" si="20"/>
        <v>5940</v>
      </c>
      <c r="R42" s="23">
        <f t="shared" si="21"/>
        <v>5940</v>
      </c>
      <c r="S42" s="24">
        <v>0</v>
      </c>
      <c r="T42" s="24">
        <f>'ラリー区間集計'!X40</f>
        <v>0</v>
      </c>
      <c r="U42" s="24">
        <v>0</v>
      </c>
      <c r="V42" s="24">
        <f>'SS集計'!P40</f>
        <v>0</v>
      </c>
      <c r="W42" s="24">
        <v>0</v>
      </c>
      <c r="X42" s="24">
        <f>'SS集計'!S40</f>
        <v>0</v>
      </c>
      <c r="Y42" s="24">
        <f>'ラリー区間集計'!AD40</f>
        <v>0</v>
      </c>
      <c r="Z42" s="24">
        <v>0</v>
      </c>
      <c r="AA42" s="24">
        <f>'SS集計'!V40</f>
        <v>0</v>
      </c>
      <c r="AB42" s="23">
        <f t="shared" si="22"/>
        <v>0</v>
      </c>
      <c r="AC42" s="23">
        <f t="shared" si="23"/>
        <v>0</v>
      </c>
      <c r="AD42" s="23">
        <f t="shared" si="24"/>
        <v>0</v>
      </c>
      <c r="AE42" s="23">
        <f t="shared" si="25"/>
        <v>0</v>
      </c>
      <c r="AF42" s="23">
        <f t="shared" si="26"/>
        <v>5940</v>
      </c>
      <c r="AG42" s="25">
        <f t="shared" si="27"/>
        <v>5940</v>
      </c>
      <c r="AH42" s="20"/>
      <c r="AI42" s="26">
        <f t="shared" si="28"/>
        <v>5940</v>
      </c>
      <c r="AJ42" s="7"/>
    </row>
    <row r="43" spans="1:36" ht="13.5" hidden="1">
      <c r="A43" s="19">
        <f>エントリリスト!A43</f>
        <v>40</v>
      </c>
      <c r="B43" s="19">
        <f>エントリリスト!B43</f>
        <v>0</v>
      </c>
      <c r="C43" s="19">
        <f>エントリリスト!C43</f>
        <v>0</v>
      </c>
      <c r="D43" s="20">
        <f>エントリリスト!F43</f>
        <v>0</v>
      </c>
      <c r="E43" s="20">
        <f>エントリリスト!D43</f>
        <v>0</v>
      </c>
      <c r="F43" s="21">
        <f>エントリリスト!I43</f>
        <v>0</v>
      </c>
      <c r="G43" s="22">
        <f>'ラリー区間集計'!H41</f>
        <v>6000</v>
      </c>
      <c r="H43" s="22">
        <v>0</v>
      </c>
      <c r="I43" s="22">
        <f>'SS集計'!F41</f>
        <v>0</v>
      </c>
      <c r="J43" s="22">
        <v>0</v>
      </c>
      <c r="K43" s="22">
        <f>'SS集計'!I41</f>
        <v>0</v>
      </c>
      <c r="L43" s="22">
        <f>'ラリー区間集計'!M41</f>
        <v>0</v>
      </c>
      <c r="M43" s="22">
        <v>0</v>
      </c>
      <c r="N43" s="22">
        <f>'SS集計'!L41</f>
        <v>0</v>
      </c>
      <c r="O43" s="22">
        <f>'ラリー区間集計'!R41</f>
        <v>0</v>
      </c>
      <c r="P43" s="41">
        <f t="shared" si="19"/>
        <v>0</v>
      </c>
      <c r="Q43" s="41">
        <f t="shared" si="20"/>
        <v>6000</v>
      </c>
      <c r="R43" s="23">
        <f t="shared" si="21"/>
        <v>6000</v>
      </c>
      <c r="S43" s="24">
        <v>0</v>
      </c>
      <c r="T43" s="24">
        <f>'ラリー区間集計'!X41</f>
        <v>0</v>
      </c>
      <c r="U43" s="24">
        <v>0</v>
      </c>
      <c r="V43" s="24">
        <f>'SS集計'!P41</f>
        <v>0</v>
      </c>
      <c r="W43" s="24">
        <v>0</v>
      </c>
      <c r="X43" s="24">
        <f>'SS集計'!S41</f>
        <v>0</v>
      </c>
      <c r="Y43" s="24">
        <f>'ラリー区間集計'!AD41</f>
        <v>0</v>
      </c>
      <c r="Z43" s="24">
        <v>0</v>
      </c>
      <c r="AA43" s="24">
        <f>'SS集計'!V41</f>
        <v>0</v>
      </c>
      <c r="AB43" s="23">
        <f t="shared" si="22"/>
        <v>0</v>
      </c>
      <c r="AC43" s="23">
        <f t="shared" si="23"/>
        <v>0</v>
      </c>
      <c r="AD43" s="23">
        <f t="shared" si="24"/>
        <v>0</v>
      </c>
      <c r="AE43" s="23">
        <f t="shared" si="25"/>
        <v>0</v>
      </c>
      <c r="AF43" s="23">
        <f t="shared" si="26"/>
        <v>6000</v>
      </c>
      <c r="AG43" s="25">
        <f t="shared" si="27"/>
        <v>6000</v>
      </c>
      <c r="AH43" s="20"/>
      <c r="AI43" s="26">
        <f t="shared" si="28"/>
        <v>6000</v>
      </c>
      <c r="AJ43" s="7"/>
    </row>
    <row r="44" spans="1:36" ht="13.5" hidden="1">
      <c r="A44" s="19">
        <f>エントリリスト!A44</f>
        <v>41</v>
      </c>
      <c r="B44" s="19">
        <f>エントリリスト!B44</f>
        <v>0</v>
      </c>
      <c r="C44" s="19">
        <f>エントリリスト!C44</f>
        <v>0</v>
      </c>
      <c r="D44" s="20">
        <f>エントリリスト!F44</f>
        <v>0</v>
      </c>
      <c r="E44" s="20">
        <f>エントリリスト!D44</f>
        <v>0</v>
      </c>
      <c r="F44" s="21">
        <f>エントリリスト!I44</f>
        <v>0</v>
      </c>
      <c r="G44" s="22">
        <f>'ラリー区間集計'!H42</f>
        <v>6060</v>
      </c>
      <c r="H44" s="22">
        <v>0</v>
      </c>
      <c r="I44" s="22">
        <f>'SS集計'!F42</f>
        <v>0</v>
      </c>
      <c r="J44" s="22">
        <v>0</v>
      </c>
      <c r="K44" s="22">
        <f>'SS集計'!I42</f>
        <v>0</v>
      </c>
      <c r="L44" s="22">
        <f>'ラリー区間集計'!M42</f>
        <v>0</v>
      </c>
      <c r="M44" s="22">
        <v>0</v>
      </c>
      <c r="N44" s="22">
        <f>'SS集計'!L42</f>
        <v>0</v>
      </c>
      <c r="O44" s="22">
        <f>'ラリー区間集計'!R42</f>
        <v>0</v>
      </c>
      <c r="P44" s="41">
        <f t="shared" si="19"/>
        <v>0</v>
      </c>
      <c r="Q44" s="41">
        <f t="shared" si="20"/>
        <v>6060</v>
      </c>
      <c r="R44" s="23">
        <f t="shared" si="21"/>
        <v>6060</v>
      </c>
      <c r="S44" s="24">
        <v>0</v>
      </c>
      <c r="T44" s="24">
        <f>'ラリー区間集計'!X42</f>
        <v>0</v>
      </c>
      <c r="U44" s="24">
        <v>0</v>
      </c>
      <c r="V44" s="24">
        <f>'SS集計'!P42</f>
        <v>0</v>
      </c>
      <c r="W44" s="24">
        <v>0</v>
      </c>
      <c r="X44" s="24">
        <f>'SS集計'!S42</f>
        <v>0</v>
      </c>
      <c r="Y44" s="24">
        <f>'ラリー区間集計'!AD42</f>
        <v>0</v>
      </c>
      <c r="Z44" s="24">
        <v>0</v>
      </c>
      <c r="AA44" s="24">
        <f>'SS集計'!V42</f>
        <v>0</v>
      </c>
      <c r="AB44" s="23">
        <f t="shared" si="22"/>
        <v>0</v>
      </c>
      <c r="AC44" s="23">
        <f t="shared" si="23"/>
        <v>0</v>
      </c>
      <c r="AD44" s="23">
        <f t="shared" si="24"/>
        <v>0</v>
      </c>
      <c r="AE44" s="23">
        <f t="shared" si="25"/>
        <v>0</v>
      </c>
      <c r="AF44" s="23">
        <f t="shared" si="26"/>
        <v>6060</v>
      </c>
      <c r="AG44" s="25">
        <f t="shared" si="27"/>
        <v>6060</v>
      </c>
      <c r="AH44" s="20"/>
      <c r="AI44" s="26">
        <f t="shared" si="28"/>
        <v>6060</v>
      </c>
      <c r="AJ44" s="7"/>
    </row>
    <row r="45" spans="1:36" ht="13.5" hidden="1">
      <c r="A45" s="19">
        <f>エントリリスト!A45</f>
        <v>42</v>
      </c>
      <c r="B45" s="19">
        <f>エントリリスト!B45</f>
        <v>0</v>
      </c>
      <c r="C45" s="19">
        <f>エントリリスト!C45</f>
        <v>0</v>
      </c>
      <c r="D45" s="20">
        <f>エントリリスト!F45</f>
        <v>0</v>
      </c>
      <c r="E45" s="20">
        <f>エントリリスト!D45</f>
        <v>0</v>
      </c>
      <c r="F45" s="21">
        <f>エントリリスト!I45</f>
        <v>0</v>
      </c>
      <c r="G45" s="22">
        <f>'ラリー区間集計'!H43</f>
        <v>6120</v>
      </c>
      <c r="H45" s="22">
        <v>0</v>
      </c>
      <c r="I45" s="22">
        <f>'SS集計'!F43</f>
        <v>0</v>
      </c>
      <c r="J45" s="22">
        <v>0</v>
      </c>
      <c r="K45" s="22">
        <f>'SS集計'!I43</f>
        <v>0</v>
      </c>
      <c r="L45" s="22">
        <f>'ラリー区間集計'!M43</f>
        <v>0</v>
      </c>
      <c r="M45" s="22">
        <v>0</v>
      </c>
      <c r="N45" s="22">
        <f>'SS集計'!L43</f>
        <v>0</v>
      </c>
      <c r="O45" s="22">
        <f>'ラリー区間集計'!R43</f>
        <v>0</v>
      </c>
      <c r="P45" s="41">
        <f t="shared" si="19"/>
        <v>0</v>
      </c>
      <c r="Q45" s="41">
        <f t="shared" si="20"/>
        <v>6120</v>
      </c>
      <c r="R45" s="23">
        <f t="shared" si="21"/>
        <v>6120</v>
      </c>
      <c r="S45" s="24">
        <v>0</v>
      </c>
      <c r="T45" s="24">
        <f>'ラリー区間集計'!X43</f>
        <v>0</v>
      </c>
      <c r="U45" s="24">
        <v>0</v>
      </c>
      <c r="V45" s="24">
        <f>'SS集計'!P43</f>
        <v>0</v>
      </c>
      <c r="W45" s="24">
        <v>0</v>
      </c>
      <c r="X45" s="24">
        <f>'SS集計'!S43</f>
        <v>0</v>
      </c>
      <c r="Y45" s="24">
        <f>'ラリー区間集計'!AD43</f>
        <v>0</v>
      </c>
      <c r="Z45" s="24">
        <v>0</v>
      </c>
      <c r="AA45" s="24">
        <f>'SS集計'!V43</f>
        <v>0</v>
      </c>
      <c r="AB45" s="23">
        <f t="shared" si="22"/>
        <v>0</v>
      </c>
      <c r="AC45" s="23">
        <f t="shared" si="23"/>
        <v>0</v>
      </c>
      <c r="AD45" s="23">
        <f t="shared" si="24"/>
        <v>0</v>
      </c>
      <c r="AE45" s="23">
        <f t="shared" si="25"/>
        <v>0</v>
      </c>
      <c r="AF45" s="23">
        <f t="shared" si="26"/>
        <v>6120</v>
      </c>
      <c r="AG45" s="25">
        <f t="shared" si="27"/>
        <v>6120</v>
      </c>
      <c r="AH45" s="20"/>
      <c r="AI45" s="26">
        <f t="shared" si="28"/>
        <v>6120</v>
      </c>
      <c r="AJ45" s="7"/>
    </row>
    <row r="46" spans="1:36" ht="13.5" hidden="1">
      <c r="A46" s="19">
        <f>エントリリスト!A46</f>
        <v>43</v>
      </c>
      <c r="B46" s="19">
        <f>エントリリスト!B46</f>
        <v>0</v>
      </c>
      <c r="C46" s="19">
        <f>エントリリスト!C46</f>
        <v>0</v>
      </c>
      <c r="D46" s="20">
        <f>エントリリスト!F46</f>
        <v>0</v>
      </c>
      <c r="E46" s="20">
        <f>エントリリスト!D46</f>
        <v>0</v>
      </c>
      <c r="F46" s="21">
        <f>エントリリスト!I46</f>
        <v>0</v>
      </c>
      <c r="G46" s="22">
        <f>'ラリー区間集計'!H44</f>
        <v>6180</v>
      </c>
      <c r="H46" s="22">
        <v>0</v>
      </c>
      <c r="I46" s="22">
        <f>'SS集計'!F44</f>
        <v>0</v>
      </c>
      <c r="J46" s="22">
        <v>0</v>
      </c>
      <c r="K46" s="22">
        <f>'SS集計'!I44</f>
        <v>0</v>
      </c>
      <c r="L46" s="22">
        <f>'ラリー区間集計'!M44</f>
        <v>0</v>
      </c>
      <c r="M46" s="22">
        <v>0</v>
      </c>
      <c r="N46" s="22">
        <f>'SS集計'!L44</f>
        <v>0</v>
      </c>
      <c r="O46" s="22">
        <f>'ラリー区間集計'!R44</f>
        <v>0</v>
      </c>
      <c r="P46" s="41">
        <f t="shared" si="19"/>
        <v>0</v>
      </c>
      <c r="Q46" s="41">
        <f t="shared" si="20"/>
        <v>6180</v>
      </c>
      <c r="R46" s="23">
        <f t="shared" si="21"/>
        <v>6180</v>
      </c>
      <c r="S46" s="24">
        <v>0</v>
      </c>
      <c r="T46" s="24">
        <f>'ラリー区間集計'!X44</f>
        <v>0</v>
      </c>
      <c r="U46" s="24">
        <v>0</v>
      </c>
      <c r="V46" s="24">
        <f>'SS集計'!P44</f>
        <v>0</v>
      </c>
      <c r="W46" s="24">
        <v>0</v>
      </c>
      <c r="X46" s="24">
        <f>'SS集計'!S44</f>
        <v>0</v>
      </c>
      <c r="Y46" s="24">
        <f>'ラリー区間集計'!AD44</f>
        <v>0</v>
      </c>
      <c r="Z46" s="24">
        <v>0</v>
      </c>
      <c r="AA46" s="24">
        <f>'SS集計'!V44</f>
        <v>0</v>
      </c>
      <c r="AB46" s="23">
        <f t="shared" si="22"/>
        <v>0</v>
      </c>
      <c r="AC46" s="23">
        <f t="shared" si="23"/>
        <v>0</v>
      </c>
      <c r="AD46" s="23">
        <f t="shared" si="24"/>
        <v>0</v>
      </c>
      <c r="AE46" s="23">
        <f t="shared" si="25"/>
        <v>0</v>
      </c>
      <c r="AF46" s="23">
        <f t="shared" si="26"/>
        <v>6180</v>
      </c>
      <c r="AG46" s="25">
        <f t="shared" si="27"/>
        <v>6180</v>
      </c>
      <c r="AH46" s="20"/>
      <c r="AI46" s="26">
        <f t="shared" si="28"/>
        <v>6180</v>
      </c>
      <c r="AJ46" s="7"/>
    </row>
    <row r="47" spans="1:36" ht="13.5" hidden="1">
      <c r="A47" s="19">
        <f>エントリリスト!A47</f>
        <v>44</v>
      </c>
      <c r="B47" s="19">
        <f>エントリリスト!B47</f>
        <v>0</v>
      </c>
      <c r="C47" s="19">
        <f>エントリリスト!C47</f>
        <v>0</v>
      </c>
      <c r="D47" s="20">
        <f>エントリリスト!F47</f>
        <v>0</v>
      </c>
      <c r="E47" s="20">
        <f>エントリリスト!D47</f>
        <v>0</v>
      </c>
      <c r="F47" s="21">
        <f>エントリリスト!I47</f>
        <v>0</v>
      </c>
      <c r="G47" s="22">
        <f>'ラリー区間集計'!H45</f>
        <v>6240</v>
      </c>
      <c r="H47" s="22">
        <v>0</v>
      </c>
      <c r="I47" s="22">
        <f>'SS集計'!F45</f>
        <v>0</v>
      </c>
      <c r="J47" s="22">
        <v>0</v>
      </c>
      <c r="K47" s="22">
        <f>'SS集計'!I45</f>
        <v>0</v>
      </c>
      <c r="L47" s="22">
        <f>'ラリー区間集計'!M45</f>
        <v>0</v>
      </c>
      <c r="M47" s="22">
        <v>0</v>
      </c>
      <c r="N47" s="22">
        <f>'SS集計'!L45</f>
        <v>0</v>
      </c>
      <c r="O47" s="22">
        <f>'ラリー区間集計'!R45</f>
        <v>0</v>
      </c>
      <c r="P47" s="41">
        <f t="shared" si="19"/>
        <v>0</v>
      </c>
      <c r="Q47" s="41">
        <f t="shared" si="20"/>
        <v>6240</v>
      </c>
      <c r="R47" s="23">
        <f t="shared" si="21"/>
        <v>6240</v>
      </c>
      <c r="S47" s="24">
        <v>0</v>
      </c>
      <c r="T47" s="24">
        <f>'ラリー区間集計'!X45</f>
        <v>0</v>
      </c>
      <c r="U47" s="24">
        <v>0</v>
      </c>
      <c r="V47" s="24">
        <f>'SS集計'!P45</f>
        <v>0</v>
      </c>
      <c r="W47" s="24">
        <v>0</v>
      </c>
      <c r="X47" s="24">
        <f>'SS集計'!S45</f>
        <v>0</v>
      </c>
      <c r="Y47" s="24">
        <f>'ラリー区間集計'!AD45</f>
        <v>0</v>
      </c>
      <c r="Z47" s="24">
        <v>0</v>
      </c>
      <c r="AA47" s="24">
        <f>'SS集計'!V45</f>
        <v>0</v>
      </c>
      <c r="AB47" s="23">
        <f t="shared" si="22"/>
        <v>0</v>
      </c>
      <c r="AC47" s="23">
        <f t="shared" si="23"/>
        <v>0</v>
      </c>
      <c r="AD47" s="23">
        <f t="shared" si="24"/>
        <v>0</v>
      </c>
      <c r="AE47" s="23">
        <f t="shared" si="25"/>
        <v>0</v>
      </c>
      <c r="AF47" s="23">
        <f t="shared" si="26"/>
        <v>6240</v>
      </c>
      <c r="AG47" s="25">
        <f t="shared" si="27"/>
        <v>6240</v>
      </c>
      <c r="AH47" s="20"/>
      <c r="AI47" s="26">
        <f t="shared" si="28"/>
        <v>6240</v>
      </c>
      <c r="AJ47" s="7"/>
    </row>
    <row r="48" spans="1:36" ht="14.25" hidden="1" thickBot="1">
      <c r="A48" s="42">
        <f>エントリリスト!A48</f>
        <v>0</v>
      </c>
      <c r="B48" s="42">
        <f>エントリリスト!B48</f>
        <v>0</v>
      </c>
      <c r="C48" s="42">
        <f>エントリリスト!C48</f>
        <v>0</v>
      </c>
      <c r="D48" s="43">
        <f>エントリリスト!F48</f>
        <v>0</v>
      </c>
      <c r="E48" s="43">
        <f>エントリリスト!D48</f>
        <v>0</v>
      </c>
      <c r="F48" s="44">
        <f>エントリリスト!I48</f>
        <v>0</v>
      </c>
      <c r="G48" s="45">
        <f>'ラリー区間集計'!H46</f>
        <v>6300</v>
      </c>
      <c r="H48" s="45">
        <v>0</v>
      </c>
      <c r="I48" s="45">
        <f>'SS集計'!F46</f>
        <v>0</v>
      </c>
      <c r="J48" s="45">
        <v>0</v>
      </c>
      <c r="K48" s="45">
        <f>'SS集計'!I46</f>
        <v>0</v>
      </c>
      <c r="L48" s="45">
        <f>'ラリー区間集計'!M46</f>
        <v>0</v>
      </c>
      <c r="M48" s="45">
        <v>0</v>
      </c>
      <c r="N48" s="45">
        <f>'SS集計'!L46</f>
        <v>0</v>
      </c>
      <c r="O48" s="45">
        <f>'ラリー区間集計'!R46</f>
        <v>0</v>
      </c>
      <c r="P48" s="46">
        <f t="shared" si="19"/>
        <v>0</v>
      </c>
      <c r="Q48" s="46">
        <f t="shared" si="20"/>
        <v>6300</v>
      </c>
      <c r="R48" s="47">
        <f t="shared" si="21"/>
        <v>6300</v>
      </c>
      <c r="S48" s="48">
        <v>0</v>
      </c>
      <c r="T48" s="48">
        <f>'ラリー区間集計'!X46</f>
        <v>0</v>
      </c>
      <c r="U48" s="48">
        <v>0</v>
      </c>
      <c r="V48" s="48">
        <f>'SS集計'!P46</f>
        <v>0</v>
      </c>
      <c r="W48" s="48">
        <v>0</v>
      </c>
      <c r="X48" s="48">
        <f>'SS集計'!S46</f>
        <v>0</v>
      </c>
      <c r="Y48" s="48">
        <f>'ラリー区間集計'!AD46</f>
        <v>0</v>
      </c>
      <c r="Z48" s="48">
        <v>0</v>
      </c>
      <c r="AA48" s="48">
        <f>'SS集計'!V46</f>
        <v>0</v>
      </c>
      <c r="AB48" s="47">
        <f t="shared" si="22"/>
        <v>0</v>
      </c>
      <c r="AC48" s="47">
        <f t="shared" si="23"/>
        <v>0</v>
      </c>
      <c r="AD48" s="47">
        <f t="shared" si="24"/>
        <v>0</v>
      </c>
      <c r="AE48" s="51">
        <f t="shared" si="25"/>
        <v>0</v>
      </c>
      <c r="AF48" s="51">
        <f t="shared" si="26"/>
        <v>6300</v>
      </c>
      <c r="AG48" s="49">
        <f t="shared" si="27"/>
        <v>6300</v>
      </c>
      <c r="AH48" s="43"/>
      <c r="AI48" s="50">
        <f t="shared" si="28"/>
        <v>6300</v>
      </c>
      <c r="AJ48" s="8"/>
    </row>
    <row r="51" spans="6:31" ht="13.5" customHeight="1">
      <c r="F51" s="186" t="s">
        <v>215</v>
      </c>
      <c r="J51" s="186" t="s">
        <v>34</v>
      </c>
      <c r="K51" s="186"/>
      <c r="L51" s="186"/>
      <c r="M51" s="186"/>
      <c r="N51" s="101"/>
      <c r="O51" s="101"/>
      <c r="P51" s="101"/>
      <c r="Q51" s="101"/>
      <c r="R51" s="101"/>
      <c r="S51" s="186" t="s">
        <v>224</v>
      </c>
      <c r="T51" s="186"/>
      <c r="U51" s="186"/>
      <c r="V51" s="186"/>
      <c r="W51" s="101"/>
      <c r="X51" s="101"/>
      <c r="Y51" s="101"/>
      <c r="Z51" s="101"/>
      <c r="AA51" s="101"/>
      <c r="AB51" s="101"/>
      <c r="AC51" s="186" t="s">
        <v>35</v>
      </c>
      <c r="AD51" s="186"/>
      <c r="AE51" s="186"/>
    </row>
    <row r="52" spans="6:35" ht="14.25" customHeight="1" thickBot="1">
      <c r="F52" s="187"/>
      <c r="J52" s="187"/>
      <c r="K52" s="187"/>
      <c r="L52" s="187"/>
      <c r="M52" s="187"/>
      <c r="N52" s="102"/>
      <c r="O52" s="102"/>
      <c r="P52" s="102"/>
      <c r="Q52" s="102"/>
      <c r="R52" s="101"/>
      <c r="S52" s="187"/>
      <c r="T52" s="187"/>
      <c r="U52" s="187"/>
      <c r="V52" s="187"/>
      <c r="W52" s="102"/>
      <c r="X52" s="102"/>
      <c r="Y52" s="102"/>
      <c r="Z52" s="102"/>
      <c r="AA52" s="101"/>
      <c r="AB52" s="101"/>
      <c r="AC52" s="187"/>
      <c r="AD52" s="187"/>
      <c r="AE52" s="187"/>
      <c r="AF52" s="52"/>
      <c r="AG52" s="52"/>
      <c r="AH52" s="52"/>
      <c r="AI52" s="52"/>
    </row>
  </sheetData>
  <mergeCells count="7">
    <mergeCell ref="J51:M52"/>
    <mergeCell ref="A1:O2"/>
    <mergeCell ref="AF2:AJ2"/>
    <mergeCell ref="P1:AE2"/>
    <mergeCell ref="AC51:AE52"/>
    <mergeCell ref="S51:V52"/>
    <mergeCell ref="F51:F52"/>
  </mergeCells>
  <printOptions/>
  <pageMargins left="0.3937007874015748" right="0" top="0.2755905511811024" bottom="0.1968503937007874" header="0.2755905511811024" footer="0.2755905511811024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みーちゃん</cp:lastModifiedBy>
  <cp:lastPrinted>2006-07-22T21:14:59Z</cp:lastPrinted>
  <dcterms:created xsi:type="dcterms:W3CDTF">2006-07-04T10:19:25Z</dcterms:created>
  <dcterms:modified xsi:type="dcterms:W3CDTF">2006-07-24T07:03:07Z</dcterms:modified>
  <cp:category/>
  <cp:version/>
  <cp:contentType/>
  <cp:contentStatus/>
</cp:coreProperties>
</file>